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offl3\Kapacitas\Kapacit_2\0_0_0_Kapacitások\1_Fizikai_kapacitás\2020_2021\2021_10_05\"/>
    </mc:Choice>
  </mc:AlternateContent>
  <xr:revisionPtr revIDLastSave="0" documentId="13_ncr:81_{E2FCA7B1-51C5-4BC2-B395-12377F56F8B4}" xr6:coauthVersionLast="46" xr6:coauthVersionMax="46" xr10:uidLastSave="{00000000-0000-0000-0000-000000000000}"/>
  <bookViews>
    <workbookView xWindow="-120" yWindow="-120" windowWidth="29040" windowHeight="17790" tabRatio="295" activeTab="1" xr2:uid="{00000000-000D-0000-FFFF-FFFF00000000}"/>
  </bookViews>
  <sheets>
    <sheet name="Betáplálási pontok_Entry" sheetId="1" r:id="rId1"/>
    <sheet name="Kiadási pontok_Exit" sheetId="2" r:id="rId2"/>
    <sheet name="Sheet1" sheetId="3" r:id="rId3"/>
  </sheets>
  <definedNames>
    <definedName name="_xlnm._FilterDatabase" localSheetId="0" hidden="1">'Betáplálási pontok_Entry'!$A$2:$AB$9</definedName>
    <definedName name="_xlnm._FilterDatabase" localSheetId="1" hidden="1">'Kiadási pontok_Exit'!$B$2:$AI$472</definedName>
    <definedName name="_xlnm.Print_Titles" localSheetId="1">'Kiadási pontok_Exit'!$X:$Z,'Kiadási pontok_Exit'!$2:$3</definedName>
    <definedName name="_xlnm.Print_Area" localSheetId="0">'Betáplálási pontok_Entry'!$Q$2:$AB$54</definedName>
    <definedName name="_xlnm.Print_Area" localSheetId="1">'Kiadási pontok_Exit'!$X$2:$AI$504</definedName>
    <definedName name="Z_067F625E_BA94_4E67_A310_AEF3EB8E32A1_.wvu.FilterData" localSheetId="1" hidden="1">'Kiadási pontok_Exit'!$B$2:$AI$472</definedName>
    <definedName name="Z_109BE2B1_8D9E_4048_9944_E8F028F424F1_.wvu.FilterData" localSheetId="0" hidden="1">'Betáplálási pontok_Entry'!$A$2:$AB$8</definedName>
    <definedName name="Z_109BE2B1_8D9E_4048_9944_E8F028F424F1_.wvu.FilterData" localSheetId="1" hidden="1">'Kiadási pontok_Exit'!$B$2:$AI$472</definedName>
    <definedName name="Z_109BE2B1_8D9E_4048_9944_E8F028F424F1_.wvu.PrintArea" localSheetId="0" hidden="1">'Betáplálási pontok_Entry'!$Q$2:$AB$54</definedName>
    <definedName name="Z_109BE2B1_8D9E_4048_9944_E8F028F424F1_.wvu.PrintArea" localSheetId="1" hidden="1">'Kiadási pontok_Exit'!$X$2:$AI$504</definedName>
    <definedName name="Z_109BE2B1_8D9E_4048_9944_E8F028F424F1_.wvu.PrintTitles" localSheetId="1" hidden="1">'Kiadási pontok_Exit'!$X:$Z,'Kiadási pontok_Exit'!$2:$3</definedName>
    <definedName name="Z_22DCB34F_2C24_4230_98F6_DAF7677861F8_.wvu.Cols" localSheetId="0" hidden="1">'Betáplálási pontok_Entry'!$U:$W,'Betáplálási pontok_Entry'!#REF!,'Betáplálási pontok_Entry'!$X:$AB,'Betáplálási pontok_Entry'!#REF!</definedName>
    <definedName name="Z_22DCB34F_2C24_4230_98F6_DAF7677861F8_.wvu.Cols" localSheetId="1" hidden="1">'Kiadási pontok_Exit'!$B:$R,'Kiadási pontok_Exit'!$Y:$Y,'Kiadási pontok_Exit'!#REF!,'Kiadási pontok_Exit'!$AD:$AI</definedName>
    <definedName name="Z_22DCB34F_2C24_4230_98F6_DAF7677861F8_.wvu.FilterData" localSheetId="0" hidden="1">'Betáplálási pontok_Entry'!$A$2:$AB$8</definedName>
    <definedName name="Z_22DCB34F_2C24_4230_98F6_DAF7677861F8_.wvu.FilterData" localSheetId="1" hidden="1">'Kiadási pontok_Exit'!$B$2:$AI$472</definedName>
    <definedName name="Z_22DCB34F_2C24_4230_98F6_DAF7677861F8_.wvu.PrintArea" localSheetId="0" hidden="1">'Betáplálási pontok_Entry'!$Q$2:$AB$54</definedName>
    <definedName name="Z_22DCB34F_2C24_4230_98F6_DAF7677861F8_.wvu.PrintArea" localSheetId="1" hidden="1">'Kiadási pontok_Exit'!$X$2:$AI$504</definedName>
    <definedName name="Z_22DCB34F_2C24_4230_98F6_DAF7677861F8_.wvu.PrintTitles" localSheetId="1" hidden="1">'Kiadási pontok_Exit'!$X:$Z,'Kiadási pontok_Exit'!$2:$3</definedName>
    <definedName name="Z_2A64C2BC_53ED_460F_8F73_8F31D0C747C5_.wvu.Cols" localSheetId="1" hidden="1">'Kiadási pontok_Exit'!#REF!,'Kiadási pontok_Exit'!#REF!</definedName>
    <definedName name="Z_2A64C2BC_53ED_460F_8F73_8F31D0C747C5_.wvu.FilterData" localSheetId="1" hidden="1">'Kiadási pontok_Exit'!$X$2:$AI$490</definedName>
    <definedName name="Z_2A64C2BC_53ED_460F_8F73_8F31D0C747C5_.wvu.PrintArea" localSheetId="0" hidden="1">'Betáplálási pontok_Entry'!$Q$2:$AB$54</definedName>
    <definedName name="Z_2A64C2BC_53ED_460F_8F73_8F31D0C747C5_.wvu.PrintArea" localSheetId="1" hidden="1">'Kiadási pontok_Exit'!$X$2:$AI$504</definedName>
    <definedName name="Z_2A64C2BC_53ED_460F_8F73_8F31D0C747C5_.wvu.PrintTitles" localSheetId="1" hidden="1">'Kiadási pontok_Exit'!$X:$Z,'Kiadási pontok_Exit'!$2:$3</definedName>
    <definedName name="Z_2A64C2BC_53ED_460F_8F73_8F31D0C747C5_.wvu.Rows" localSheetId="0" hidden="1">'Betáplálási pontok_Entry'!#REF!,'Betáplálási pontok_Entry'!#REF!,'Betáplálási pontok_Entry'!$55:$68</definedName>
    <definedName name="Z_3E6EF7C6_A9A2_402A_95FB_2D10A79A8344_.wvu.FilterData" localSheetId="1" hidden="1">'Kiadási pontok_Exit'!$A$4:$AI$504</definedName>
    <definedName name="Z_4AAFD51F_A55D_4BD7_8E8E_8ADC9828244C_.wvu.Cols" localSheetId="0" hidden="1">'Betáplálási pontok_Entry'!#REF!</definedName>
    <definedName name="Z_4AAFD51F_A55D_4BD7_8E8E_8ADC9828244C_.wvu.FilterData" localSheetId="1" hidden="1">'Kiadási pontok_Exit'!$X$2:$AI$490</definedName>
    <definedName name="Z_4AAFD51F_A55D_4BD7_8E8E_8ADC9828244C_.wvu.PrintArea" localSheetId="0" hidden="1">'Betáplálási pontok_Entry'!$Q$2:$AB$54</definedName>
    <definedName name="Z_4AAFD51F_A55D_4BD7_8E8E_8ADC9828244C_.wvu.PrintArea" localSheetId="1" hidden="1">'Kiadási pontok_Exit'!$X$2:$AI$504</definedName>
    <definedName name="Z_4AAFD51F_A55D_4BD7_8E8E_8ADC9828244C_.wvu.PrintTitles" localSheetId="1" hidden="1">'Kiadási pontok_Exit'!$X:$Z,'Kiadási pontok_Exit'!$2:$3</definedName>
    <definedName name="Z_4AAFD51F_A55D_4BD7_8E8E_8ADC9828244C_.wvu.Rows" localSheetId="0" hidden="1">'Betáplálási pontok_Entry'!#REF!,'Betáplálási pontok_Entry'!#REF!</definedName>
    <definedName name="Z_50921383_7DBA_4510_9D4A_313E4C433247_.wvu.Cols" localSheetId="1" hidden="1">'Kiadási pontok_Exit'!$AD:$AD,'Kiadási pontok_Exit'!#REF!,'Kiadási pontok_Exit'!#REF!</definedName>
    <definedName name="Z_50921383_7DBA_4510_9D4A_313E4C433247_.wvu.FilterData" localSheetId="1" hidden="1">'Kiadási pontok_Exit'!$X$2:$AI$490</definedName>
    <definedName name="Z_50921383_7DBA_4510_9D4A_313E4C433247_.wvu.PrintTitles" localSheetId="1" hidden="1">'Kiadási pontok_Exit'!$X:$Z,'Kiadási pontok_Exit'!$2:$3</definedName>
    <definedName name="Z_50921383_7DBA_4510_9D4A_313E4C433247_.wvu.Rows" localSheetId="0" hidden="1">'Betáplálási pontok_Entry'!#REF!,'Betáplálási pontok_Entry'!$55:$68</definedName>
    <definedName name="Z_50921383_7DBA_4510_9D4A_313E4C433247_.wvu.Rows" localSheetId="1" hidden="1">'Kiadási pontok_Exit'!$252:$252</definedName>
    <definedName name="Z_5D3CE05E_E258_49BD_A56F_B41F6E2E1760_.wvu.FilterData" localSheetId="0" hidden="1">'Betáplálási pontok_Entry'!$D$2:$AB$8</definedName>
    <definedName name="Z_5D3CE05E_E258_49BD_A56F_B41F6E2E1760_.wvu.FilterData" localSheetId="1" hidden="1">'Kiadási pontok_Exit'!$A$4:$AI$504</definedName>
    <definedName name="Z_5D3CE05E_E258_49BD_A56F_B41F6E2E1760_.wvu.PrintArea" localSheetId="0" hidden="1">'Betáplálási pontok_Entry'!$Q$2:$AB$54</definedName>
    <definedName name="Z_5D3CE05E_E258_49BD_A56F_B41F6E2E1760_.wvu.PrintArea" localSheetId="1" hidden="1">'Kiadási pontok_Exit'!$X$2:$AI$504</definedName>
    <definedName name="Z_5D3CE05E_E258_49BD_A56F_B41F6E2E1760_.wvu.PrintTitles" localSheetId="1" hidden="1">'Kiadási pontok_Exit'!$X:$Z,'Kiadási pontok_Exit'!$2:$3</definedName>
    <definedName name="Z_5EC924FF_8BC8_40AD_A319_4C9D91240D71_.wvu.Cols" localSheetId="0" hidden="1">'Betáplálási pontok_Entry'!#REF!</definedName>
    <definedName name="Z_5EC924FF_8BC8_40AD_A319_4C9D91240D71_.wvu.FilterData" localSheetId="0" hidden="1">'Betáplálási pontok_Entry'!$A$2:$AB$8</definedName>
    <definedName name="Z_5EC924FF_8BC8_40AD_A319_4C9D91240D71_.wvu.FilterData" localSheetId="1" hidden="1">'Kiadási pontok_Exit'!$B$2:$AI$472</definedName>
    <definedName name="Z_5EC924FF_8BC8_40AD_A319_4C9D91240D71_.wvu.PrintArea" localSheetId="0" hidden="1">'Betáplálási pontok_Entry'!$Q$2:$AB$54</definedName>
    <definedName name="Z_5EC924FF_8BC8_40AD_A319_4C9D91240D71_.wvu.PrintArea" localSheetId="1" hidden="1">'Kiadási pontok_Exit'!$X$2:$AI$504</definedName>
    <definedName name="Z_5EC924FF_8BC8_40AD_A319_4C9D91240D71_.wvu.PrintTitles" localSheetId="1" hidden="1">'Kiadási pontok_Exit'!$X:$Z,'Kiadási pontok_Exit'!$2:$3</definedName>
    <definedName name="Z_70379542_B2D6_40D2_80AE_F1B0F6194280_.wvu.Cols" localSheetId="0" hidden="1">'Betáplálási pontok_Entry'!$U:$W,'Betáplálási pontok_Entry'!#REF!,'Betáplálási pontok_Entry'!$X:$AB,'Betáplálási pontok_Entry'!#REF!</definedName>
    <definedName name="Z_70379542_B2D6_40D2_80AE_F1B0F6194280_.wvu.Cols" localSheetId="1" hidden="1">'Kiadási pontok_Exit'!$B:$R,'Kiadási pontok_Exit'!$Y:$Y,'Kiadási pontok_Exit'!#REF!,'Kiadási pontok_Exit'!$AD:$AI</definedName>
    <definedName name="Z_70379542_B2D6_40D2_80AE_F1B0F6194280_.wvu.FilterData" localSheetId="0" hidden="1">'Betáplálási pontok_Entry'!$A$2:$AB$8</definedName>
    <definedName name="Z_70379542_B2D6_40D2_80AE_F1B0F6194280_.wvu.FilterData" localSheetId="1" hidden="1">'Kiadási pontok_Exit'!$B$2:$AI$472</definedName>
    <definedName name="Z_70379542_B2D6_40D2_80AE_F1B0F6194280_.wvu.PrintArea" localSheetId="0" hidden="1">'Betáplálási pontok_Entry'!$Q$2:$AB$54</definedName>
    <definedName name="Z_70379542_B2D6_40D2_80AE_F1B0F6194280_.wvu.PrintArea" localSheetId="1" hidden="1">'Kiadási pontok_Exit'!$X$2:$AI$504</definedName>
    <definedName name="Z_70379542_B2D6_40D2_80AE_F1B0F6194280_.wvu.PrintTitles" localSheetId="1" hidden="1">'Kiadási pontok_Exit'!$X:$Z,'Kiadási pontok_Exit'!$2:$3</definedName>
    <definedName name="Z_82F56373_E05D_41C7_B25F_5B0E512A2CDD_.wvu.Cols" localSheetId="1" hidden="1">'Kiadási pontok_Exit'!#REF!</definedName>
    <definedName name="Z_82F56373_E05D_41C7_B25F_5B0E512A2CDD_.wvu.FilterData" localSheetId="0" hidden="1">'Betáplálási pontok_Entry'!$A$2:$AB$9</definedName>
    <definedName name="Z_82F56373_E05D_41C7_B25F_5B0E512A2CDD_.wvu.FilterData" localSheetId="1" hidden="1">'Kiadási pontok_Exit'!$B$2:$AI$472</definedName>
    <definedName name="Z_82F56373_E05D_41C7_B25F_5B0E512A2CDD_.wvu.PrintTitles" localSheetId="1" hidden="1">'Kiadási pontok_Exit'!$X:$Z,'Kiadási pontok_Exit'!$2:$3</definedName>
    <definedName name="Z_82F56373_E05D_41C7_B25F_5B0E512A2CDD_.wvu.Rows" localSheetId="1" hidden="1">'Kiadási pontok_Exit'!$252:$252</definedName>
    <definedName name="Z_8CF23890_B80D_43CE_AC47_A5A077AE53A3_.wvu.Cols" localSheetId="0" hidden="1">'Betáplálási pontok_Entry'!#REF!</definedName>
    <definedName name="Z_8CF23890_B80D_43CE_AC47_A5A077AE53A3_.wvu.Cols" localSheetId="1" hidden="1">'Kiadási pontok_Exit'!$AB:$AC,'Kiadási pontok_Exit'!$AD:$AD,'Kiadási pontok_Exit'!$AF:$AI</definedName>
    <definedName name="Z_8CF23890_B80D_43CE_AC47_A5A077AE53A3_.wvu.FilterData" localSheetId="1" hidden="1">'Kiadási pontok_Exit'!$X$2:$AI$490</definedName>
    <definedName name="Z_8CF23890_B80D_43CE_AC47_A5A077AE53A3_.wvu.PrintArea" localSheetId="0" hidden="1">'Betáplálási pontok_Entry'!$Q$2:$AB$54</definedName>
    <definedName name="Z_8CF23890_B80D_43CE_AC47_A5A077AE53A3_.wvu.PrintArea" localSheetId="1" hidden="1">'Kiadási pontok_Exit'!$X$2:$AI$504</definedName>
    <definedName name="Z_8CF23890_B80D_43CE_AC47_A5A077AE53A3_.wvu.PrintTitles" localSheetId="1" hidden="1">'Kiadási pontok_Exit'!$X:$Z,'Kiadási pontok_Exit'!$2:$3</definedName>
    <definedName name="Z_8CF23890_B80D_43CE_AC47_A5A077AE53A3_.wvu.Rows" localSheetId="0" hidden="1">'Betáplálási pontok_Entry'!#REF!,'Betáplálási pontok_Entry'!#REF!</definedName>
    <definedName name="Z_8CF23890_B80D_43CE_AC47_A5A077AE53A3_.wvu.Rows" localSheetId="1" hidden="1">'Kiadási pontok_Exit'!$115:$115,'Kiadási pontok_Exit'!#REF!,'Kiadási pontok_Exit'!#REF!</definedName>
    <definedName name="Z_8DC3BF2D_804D_41E7_9D94_D62D5D3A81A6_.wvu.Cols" localSheetId="1" hidden="1">'Kiadási pontok_Exit'!#REF!</definedName>
    <definedName name="Z_8DC3BF2D_804D_41E7_9D94_D62D5D3A81A6_.wvu.FilterData" localSheetId="1" hidden="1">'Kiadási pontok_Exit'!$X$2:$AI$490</definedName>
    <definedName name="Z_8DC3BF2D_804D_41E7_9D94_D62D5D3A81A6_.wvu.PrintTitles" localSheetId="1" hidden="1">'Kiadási pontok_Exit'!$X:$Z,'Kiadási pontok_Exit'!$2:$3</definedName>
    <definedName name="Z_8DC3BF2D_804D_41E7_9D94_D62D5D3A81A6_.wvu.Rows" localSheetId="0" hidden="1">'Betáplálási pontok_Entry'!#REF!,'Betáplálási pontok_Entry'!$55:$68</definedName>
    <definedName name="Z_8DC3BF2D_804D_41E7_9D94_D62D5D3A81A6_.wvu.Rows" localSheetId="1" hidden="1">'Kiadási pontok_Exit'!$252:$252</definedName>
    <definedName name="Z_97310CF4_8226_4A1A_B74A_4157DE6ECEB4_.wvu.FilterData" localSheetId="0" hidden="1">'Betáplálási pontok_Entry'!$A$2:$AB$8</definedName>
    <definedName name="Z_97310CF4_8226_4A1A_B74A_4157DE6ECEB4_.wvu.FilterData" localSheetId="1" hidden="1">'Kiadási pontok_Exit'!$B$1:$AI$490</definedName>
    <definedName name="Z_97310CF4_8226_4A1A_B74A_4157DE6ECEB4_.wvu.PrintArea" localSheetId="0" hidden="1">'Betáplálási pontok_Entry'!$Q$2:$AB$54</definedName>
    <definedName name="Z_97310CF4_8226_4A1A_B74A_4157DE6ECEB4_.wvu.PrintArea" localSheetId="1" hidden="1">'Kiadási pontok_Exit'!$X$2:$AI$504</definedName>
    <definedName name="Z_97310CF4_8226_4A1A_B74A_4157DE6ECEB4_.wvu.PrintTitles" localSheetId="1" hidden="1">'Kiadási pontok_Exit'!$X:$Z,'Kiadási pontok_Exit'!$2:$3</definedName>
    <definedName name="Z_99020D55_A078_4957_B519_EF419DDDC3CE_.wvu.FilterData" localSheetId="1" hidden="1">'Kiadási pontok_Exit'!$A$4:$AI$504</definedName>
    <definedName name="Z_9A544348_C62B_4C52_9881_7B81D8AABC20_.wvu.FilterData" localSheetId="0" hidden="1">'Betáplálási pontok_Entry'!$A$2:$AB$8</definedName>
    <definedName name="Z_9A544348_C62B_4C52_9881_7B81D8AABC20_.wvu.FilterData" localSheetId="1" hidden="1">'Kiadási pontok_Exit'!$B$2:$AI$472</definedName>
    <definedName name="Z_9A544348_C62B_4C52_9881_7B81D8AABC20_.wvu.PrintArea" localSheetId="0" hidden="1">'Betáplálási pontok_Entry'!$Q$2:$AB$54</definedName>
    <definedName name="Z_9A544348_C62B_4C52_9881_7B81D8AABC20_.wvu.PrintArea" localSheetId="1" hidden="1">'Kiadási pontok_Exit'!$X$2:$AI$504</definedName>
    <definedName name="Z_9A544348_C62B_4C52_9881_7B81D8AABC20_.wvu.PrintTitles" localSheetId="1" hidden="1">'Kiadási pontok_Exit'!$X:$Z,'Kiadási pontok_Exit'!$2:$3</definedName>
    <definedName name="Z_B7F6F808_C796_4841_A128_909C4D10553C_.wvu.Cols" localSheetId="1" hidden="1">'Kiadási pontok_Exit'!#REF!</definedName>
    <definedName name="Z_B7F6F808_C796_4841_A128_909C4D10553C_.wvu.FilterData" localSheetId="0" hidden="1">'Betáplálási pontok_Entry'!$D$2:$AB$8</definedName>
    <definedName name="Z_B7F6F808_C796_4841_A128_909C4D10553C_.wvu.FilterData" localSheetId="1" hidden="1">'Kiadási pontok_Exit'!$A$2:$AI$490</definedName>
    <definedName name="Z_B7F6F808_C796_4841_A128_909C4D10553C_.wvu.PrintArea" localSheetId="0" hidden="1">'Betáplálási pontok_Entry'!$Q$2:$AB$54</definedName>
    <definedName name="Z_B7F6F808_C796_4841_A128_909C4D10553C_.wvu.PrintArea" localSheetId="1" hidden="1">'Kiadási pontok_Exit'!$X$2:$AI$504</definedName>
    <definedName name="Z_B7F6F808_C796_4841_A128_909C4D10553C_.wvu.PrintTitles" localSheetId="1" hidden="1">'Kiadási pontok_Exit'!$X:$Z,'Kiadási pontok_Exit'!$2:$3</definedName>
    <definedName name="Z_C22417F1_0922_495C_826E_BDAEA7C2F5B1_.wvu.Cols" localSheetId="1" hidden="1">'Kiadási pontok_Exit'!#REF!</definedName>
    <definedName name="Z_C22417F1_0922_495C_826E_BDAEA7C2F5B1_.wvu.FilterData" localSheetId="0" hidden="1">'Betáplálási pontok_Entry'!$A$2:$AB$9</definedName>
    <definedName name="Z_C22417F1_0922_495C_826E_BDAEA7C2F5B1_.wvu.FilterData" localSheetId="1" hidden="1">'Kiadási pontok_Exit'!$B$2:$AI$472</definedName>
    <definedName name="Z_C22417F1_0922_495C_826E_BDAEA7C2F5B1_.wvu.PrintTitles" localSheetId="1" hidden="1">'Kiadási pontok_Exit'!$X:$Z,'Kiadási pontok_Exit'!$2:$3</definedName>
    <definedName name="Z_C22417F1_0922_495C_826E_BDAEA7C2F5B1_.wvu.Rows" localSheetId="1" hidden="1">'Kiadási pontok_Exit'!$252:$252</definedName>
    <definedName name="Z_D36219D0_A7BF_4FA8_8DD8_488F13E3673E_.wvu.FilterData" localSheetId="0" hidden="1">'Betáplálási pontok_Entry'!$A$2:$AB$9</definedName>
    <definedName name="Z_D36219D0_A7BF_4FA8_8DD8_488F13E3673E_.wvu.FilterData" localSheetId="1" hidden="1">'Kiadási pontok_Exit'!$B$2:$AI$472</definedName>
    <definedName name="Z_D36219D0_A7BF_4FA8_8DD8_488F13E3673E_.wvu.PrintArea" localSheetId="0" hidden="1">'Betáplálási pontok_Entry'!$Q$2:$AB$54</definedName>
    <definedName name="Z_D36219D0_A7BF_4FA8_8DD8_488F13E3673E_.wvu.PrintArea" localSheetId="1" hidden="1">'Kiadási pontok_Exit'!$X$2:$AI$504</definedName>
    <definedName name="Z_D36219D0_A7BF_4FA8_8DD8_488F13E3673E_.wvu.PrintTitles" localSheetId="1" hidden="1">'Kiadási pontok_Exit'!$X:$Z,'Kiadási pontok_Exit'!$2:$3</definedName>
    <definedName name="Z_D6E84AB2_3371_40A9_86DA_A7CB0C4470C3_.wvu.Cols" localSheetId="1" hidden="1">'Kiadási pontok_Exit'!#REF!</definedName>
    <definedName name="Z_D6E84AB2_3371_40A9_86DA_A7CB0C4470C3_.wvu.FilterData" localSheetId="1" hidden="1">'Kiadási pontok_Exit'!$X$2:$AI$490</definedName>
    <definedName name="Z_D6E84AB2_3371_40A9_86DA_A7CB0C4470C3_.wvu.PrintArea" localSheetId="0" hidden="1">'Betáplálási pontok_Entry'!$Q$2:$AB$54</definedName>
    <definedName name="Z_D6E84AB2_3371_40A9_86DA_A7CB0C4470C3_.wvu.PrintArea" localSheetId="1" hidden="1">'Kiadási pontok_Exit'!$X$2:$AI$504</definedName>
    <definedName name="Z_D6E84AB2_3371_40A9_86DA_A7CB0C4470C3_.wvu.PrintTitles" localSheetId="1" hidden="1">'Kiadási pontok_Exit'!$X:$Z,'Kiadási pontok_Exit'!$2:$3</definedName>
    <definedName name="Z_D6E84AB2_3371_40A9_86DA_A7CB0C4470C3_.wvu.Rows" localSheetId="0" hidden="1">'Betáplálási pontok_Entry'!#REF!,'Betáplálási pontok_Entry'!#REF!,'Betáplálási pontok_Entry'!$55:$68</definedName>
    <definedName name="Z_D804A323_1934_42A5_ADE5_667998EEFD9B_.wvu.Cols" localSheetId="0" hidden="1">'Betáplálási pontok_Entry'!#REF!</definedName>
    <definedName name="Z_D804A323_1934_42A5_ADE5_667998EEFD9B_.wvu.Cols" localSheetId="1" hidden="1">'Kiadási pontok_Exit'!$AB:$AB,'Kiadási pontok_Exit'!$AF:$AI</definedName>
    <definedName name="Z_D804A323_1934_42A5_ADE5_667998EEFD9B_.wvu.FilterData" localSheetId="1" hidden="1">'Kiadási pontok_Exit'!$X$2:$AI$490</definedName>
    <definedName name="Z_D804A323_1934_42A5_ADE5_667998EEFD9B_.wvu.PrintArea" localSheetId="0" hidden="1">'Betáplálási pontok_Entry'!$Q$2:$AB$54</definedName>
    <definedName name="Z_D804A323_1934_42A5_ADE5_667998EEFD9B_.wvu.PrintArea" localSheetId="1" hidden="1">'Kiadási pontok_Exit'!$X$2:$AI$504</definedName>
    <definedName name="Z_D804A323_1934_42A5_ADE5_667998EEFD9B_.wvu.PrintTitles" localSheetId="1" hidden="1">'Kiadási pontok_Exit'!$X:$Z,'Kiadási pontok_Exit'!$2:$3</definedName>
    <definedName name="Z_D804A323_1934_42A5_ADE5_667998EEFD9B_.wvu.Rows" localSheetId="0" hidden="1">'Betáplálási pontok_Entry'!#REF!,'Betáplálási pontok_Entry'!#REF!</definedName>
    <definedName name="Z_E5AB5744_4C8A_40CE_9F0B_33627CEEF0B3_.wvu.FilterData" localSheetId="0" hidden="1">'Betáplálási pontok_Entry'!$A$2:$AB$9</definedName>
    <definedName name="Z_E5AB5744_4C8A_40CE_9F0B_33627CEEF0B3_.wvu.FilterData" localSheetId="1" hidden="1">'Kiadási pontok_Exit'!$B$2:$AI$472</definedName>
    <definedName name="Z_E5AB5744_4C8A_40CE_9F0B_33627CEEF0B3_.wvu.PrintArea" localSheetId="0" hidden="1">'Betáplálási pontok_Entry'!$Q$2:$AB$54</definedName>
    <definedName name="Z_E5AB5744_4C8A_40CE_9F0B_33627CEEF0B3_.wvu.PrintArea" localSheetId="1" hidden="1">'Kiadási pontok_Exit'!$X$2:$AI$504</definedName>
    <definedName name="Z_E5AB5744_4C8A_40CE_9F0B_33627CEEF0B3_.wvu.PrintTitles" localSheetId="1" hidden="1">'Kiadási pontok_Exit'!$X:$Z,'Kiadási pontok_Exit'!$2:$3</definedName>
    <definedName name="Z_E9FE6A6F_3618_4F0B_9595_2A4A0816C087_.wvu.Cols" localSheetId="0" hidden="1">'Betáplálási pontok_Entry'!#REF!,'Betáplálási pontok_Entry'!#REF!</definedName>
    <definedName name="Z_E9FE6A6F_3618_4F0B_9595_2A4A0816C087_.wvu.FilterData" localSheetId="1" hidden="1">'Kiadási pontok_Exit'!$X$2:$AI$490</definedName>
    <definedName name="Z_E9FE6A6F_3618_4F0B_9595_2A4A0816C087_.wvu.PrintArea" localSheetId="0" hidden="1">'Betáplálási pontok_Entry'!$Q$2:$AB$54</definedName>
    <definedName name="Z_E9FE6A6F_3618_4F0B_9595_2A4A0816C087_.wvu.PrintArea" localSheetId="1" hidden="1">'Kiadási pontok_Exit'!$X$2:$AI$504</definedName>
    <definedName name="Z_E9FE6A6F_3618_4F0B_9595_2A4A0816C087_.wvu.PrintTitles" localSheetId="1" hidden="1">'Kiadási pontok_Exit'!$X:$Z,'Kiadási pontok_Exit'!$2:$3</definedName>
    <definedName name="Z_E9FE6A6F_3618_4F0B_9595_2A4A0816C087_.wvu.Rows" localSheetId="0" hidden="1">'Betáplálási pontok_Entry'!$10:$14</definedName>
    <definedName name="Z_EA7E33C8_E7C7_4199_90A5_E3D0F13FDD2A_.wvu.FilterData" localSheetId="1" hidden="1">'Kiadási pontok_Exit'!$A$4:$AI$504</definedName>
    <definedName name="Z_EAB0E31B_6637_4D4E_A1C4_84B123167B72_.wvu.Cols" localSheetId="1" hidden="1">'Kiadási pontok_Exit'!#REF!</definedName>
    <definedName name="Z_EAB0E31B_6637_4D4E_A1C4_84B123167B72_.wvu.FilterData" localSheetId="1" hidden="1">'Kiadási pontok_Exit'!$X$2:$AI$493</definedName>
    <definedName name="Z_EAB0E31B_6637_4D4E_A1C4_84B123167B72_.wvu.PrintArea" localSheetId="0" hidden="1">'Betáplálási pontok_Entry'!$Q$2:$AB$54</definedName>
    <definedName name="Z_EAB0E31B_6637_4D4E_A1C4_84B123167B72_.wvu.PrintArea" localSheetId="1" hidden="1">'Kiadási pontok_Exit'!$X$2:$AI$504</definedName>
    <definedName name="Z_EAB0E31B_6637_4D4E_A1C4_84B123167B72_.wvu.PrintTitles" localSheetId="1" hidden="1">'Kiadási pontok_Exit'!$X:$Z,'Kiadási pontok_Exit'!$2:$3</definedName>
    <definedName name="Z_EAB0E31B_6637_4D4E_A1C4_84B123167B72_.wvu.Rows" localSheetId="0" hidden="1">'Betáplálási pontok_Entry'!#REF!,'Betáplálási pontok_Entry'!#REF!,'Betáplálási pontok_Entry'!$55:$68</definedName>
    <definedName name="Z_EC82EC42_76E0_4781_B877_13BB6D0777DF_.wvu.Cols" localSheetId="1" hidden="1">'Kiadási pontok_Exit'!#REF!</definedName>
    <definedName name="Z_EC82EC42_76E0_4781_B877_13BB6D0777DF_.wvu.FilterData" localSheetId="1" hidden="1">'Kiadási pontok_Exit'!$X$2:$AI$490</definedName>
    <definedName name="Z_EC82EC42_76E0_4781_B877_13BB6D0777DF_.wvu.PrintArea" localSheetId="0" hidden="1">'Betáplálási pontok_Entry'!$Q$2:$AB$54</definedName>
    <definedName name="Z_EC82EC42_76E0_4781_B877_13BB6D0777DF_.wvu.PrintArea" localSheetId="1" hidden="1">'Kiadási pontok_Exit'!$X$2:$AI$504</definedName>
    <definedName name="Z_EC82EC42_76E0_4781_B877_13BB6D0777DF_.wvu.PrintTitles" localSheetId="1" hidden="1">'Kiadási pontok_Exit'!$X:$Z,'Kiadási pontok_Exit'!$2:$3</definedName>
    <definedName name="Z_EC82EC42_76E0_4781_B877_13BB6D0777DF_.wvu.Rows" localSheetId="0" hidden="1">'Betáplálási pontok_Entry'!#REF!,'Betáplálási pontok_Entry'!#REF!,'Betáplálási pontok_Entry'!$55:$68</definedName>
  </definedNames>
  <calcPr calcId="191029"/>
  <customWorkbookViews>
    <customWorkbookView name="FGSZ - Egyéni nézet" guid="{D36219D0-A7BF-4FA8-8DD8-488F13E3673E}" mergeInterval="0" personalView="1" maximized="1" xWindow="-8" yWindow="-8" windowWidth="1936" windowHeight="1186" tabRatio="295" activeSheetId="2"/>
    <customWorkbookView name="FGSZ/TSZM - Egyéni nézet" guid="{109BE2B1-8D9E-4048-9944-E8F028F424F1}" mergeInterval="0" personalView="1" maximized="1" windowWidth="1920" windowHeight="835" tabRatio="295" activeSheetId="1" showComments="commIndAndComment"/>
    <customWorkbookView name="BS - Egyéni nézet" guid="{22DCB34F-2C24-4230-98F6-DAF7677861F8}" mergeInterval="0" personalView="1" maximized="1" windowWidth="1676" windowHeight="737" tabRatio="295" activeSheetId="2"/>
    <customWorkbookView name="Lanc Jenő - Egyéni nézet" guid="{97310CF4-8226-4A1A-B74A-4157DE6ECEB4}" mergeInterval="0" personalView="1" maximized="1" windowWidth="1280" windowHeight="838" tabRatio="295" activeSheetId="2" showComments="commIndAndComment"/>
    <customWorkbookView name="Kapacitásgazdálkodás - Egyéni nézet" guid="{99020D55-A078-4957-B519-EF419DDDC3CE}" mergeInterval="0" personalView="1" maximized="1" windowWidth="1276" windowHeight="575" tabRatio="295" activeSheetId="2"/>
    <customWorkbookView name="Gábor Miklós Dudás - Egyéni nézet" guid="{EAB0E31B-6637-4D4E-A1C4-84B123167B72}" mergeInterval="0" personalView="1" maximized="1" windowWidth="1280" windowHeight="745" tabRatio="295" activeSheetId="2" showComments="commIndAndComment"/>
    <customWorkbookView name="Gabor Miklos Dudas - Egyéni nézet" guid="{2A64C2BC-53ED-460F-8F73-8F31D0C747C5}" mergeInterval="0" personalView="1" maximized="1" windowWidth="1280" windowHeight="799" tabRatio="295" activeSheetId="2" showComments="commIndAndComment"/>
    <customWorkbookView name="ZSzalai - Egyéni nézet" guid="{D804A323-1934-42A5-ADE5-667998EEFD9B}" mergeInterval="0" personalView="1" maximized="1" xWindow="1" yWindow="1" windowWidth="1280" windowHeight="533" tabRatio="295" activeSheetId="2" showComments="commIndAndComment"/>
    <customWorkbookView name="Kocsis Gábor - Egyéni nézet" guid="{E9FE6A6F-3618-4F0B-9595-2A4A0816C087}" mergeInterval="0" personalView="1" maximized="1" windowWidth="1280" windowHeight="765" tabRatio="295" activeSheetId="2"/>
    <customWorkbookView name="sbogoly - Egyéni nézet" guid="{4AAFD51F-A55D-4BD7-8E8E-8ADC9828244C}" mergeInterval="0" personalView="1" maximized="1" xWindow="1" yWindow="1" windowWidth="1276" windowHeight="537" tabRatio="295" activeSheetId="2"/>
    <customWorkbookView name="TKoteles - Egyéni nézet" guid="{8CF23890-B80D-43CE-AC47-A5A077AE53A3}" mergeInterval="0" personalView="1" maximized="1" xWindow="1" yWindow="1" windowWidth="1280" windowHeight="761" tabRatio="295" activeSheetId="2"/>
    <customWorkbookView name="Dudás Gábor Miklós - Egyéni nézet" guid="{EC82EC42-76E0-4781-B877-13BB6D0777DF}" mergeInterval="0" personalView="1" maximized="1" windowWidth="1280" windowHeight="799" tabRatio="295" activeSheetId="2"/>
    <customWorkbookView name="Kap.Gazd - Egyéni nézet" guid="{D6E84AB2-3371-40A9-86DA-A7CB0C4470C3}" mergeInterval="0" personalView="1" maximized="1" windowWidth="1280" windowHeight="745" tabRatio="295" activeSheetId="2"/>
    <customWorkbookView name="Gábor Miklós Dudás - Personal View" guid="{8DC3BF2D-804D-41E7-9D94-D62D5D3A81A6}" mergeInterval="0" personalView="1" maximized="1" windowWidth="1280" windowHeight="799" tabRatio="295" activeSheetId="2" showComments="commIndAndComment"/>
    <customWorkbookView name="FGSZ - Personal View" guid="{50921383-7DBA-4510-9D4A-313E4C433247}" mergeInterval="0" personalView="1" maximized="1" windowWidth="1280" windowHeight="799" tabRatio="570" activeSheetId="2" showComments="commIndAndComment"/>
    <customWorkbookView name="Molodih Johanna - Egyéni nézet" guid="{5D3CE05E-E258-49BD-A56F-B41F6E2E1760}" mergeInterval="0" personalView="1" maximized="1" windowWidth="1916" windowHeight="766" tabRatio="295" activeSheetId="2"/>
    <customWorkbookView name="Bogoly Sándor - Egyéni nézet" guid="{B7F6F808-C796-4841-A128-909C4D10553C}" mergeInterval="0" personalView="1" maximized="1" windowWidth="1676" windowHeight="665" tabRatio="295" activeSheetId="1"/>
    <customWorkbookView name="Kjenei - Egyéni nézet" guid="{70379542-B2D6-40D2-80AE-F1B0F6194280}" mergeInterval="0" personalView="1" maximized="1" windowWidth="1920" windowHeight="975" tabRatio="295" activeSheetId="1"/>
    <customWorkbookView name="Szalai - Egyéni nézet" guid="{5EC924FF-8BC8-40AD-A319-4C9D91240D71}" mergeInterval="0" personalView="1" maximized="1" windowWidth="1366" windowHeight="562" tabRatio="295" activeSheetId="2" showComments="commIndAndComment"/>
    <customWorkbookView name="Jenei Károly - Egyéni nézet" guid="{9A544348-C62B-4C52-9881-7B81D8AABC20}" mergeInterval="0" personalView="1" maximized="1" xWindow="-9" yWindow="-9" windowWidth="1938" windowHeight="1048" tabRatio="295" activeSheetId="2"/>
    <customWorkbookView name="BCs - Egyéni nézet" guid="{82F56373-E05D-41C7-B25F-5B0E512A2CDD}" mergeInterval="0" personalView="1" maximized="1" xWindow="-9" yWindow="-9" windowWidth="1938" windowHeight="1048" tabRatio="570" activeSheetId="2" showComments="commIndAndComment"/>
    <customWorkbookView name="Szalai Zoltán - Egyéni nézet" guid="{C22417F1-0922-495C-826E-BDAEA7C2F5B1}" mergeInterval="0" personalView="1" maximized="1" xWindow="-8" yWindow="-8" windowWidth="1936" windowHeight="1056" tabRatio="570" activeSheetId="2"/>
    <customWorkbookView name="Köteles Tünde - Egyéni nézet" guid="{E5AB5744-4C8A-40CE-9F0B-33627CEEF0B3}" mergeInterval="0" personalView="1" maximized="1" xWindow="-11" yWindow="-11" windowWidth="1942" windowHeight="1042" tabRatio="2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1" l="1"/>
  <c r="T497" i="2"/>
  <c r="S497" i="2"/>
  <c r="B497" i="2" l="1"/>
  <c r="D497" i="2" l="1"/>
  <c r="K53" i="1" l="1"/>
  <c r="L53" i="1"/>
  <c r="M53" i="1"/>
  <c r="O497" i="2"/>
  <c r="N497" i="2"/>
  <c r="J53" i="1"/>
  <c r="R497" i="2" l="1"/>
  <c r="Q497" i="2"/>
  <c r="P497" i="2"/>
  <c r="C497" i="2"/>
  <c r="U497" i="2"/>
  <c r="M497" i="2"/>
  <c r="E497" i="2" l="1"/>
  <c r="L497" i="2" l="1"/>
  <c r="G497" i="2"/>
  <c r="H497" i="2"/>
  <c r="I497" i="2"/>
  <c r="J497" i="2"/>
  <c r="K497" i="2"/>
  <c r="F497" i="2"/>
  <c r="I53" i="1" l="1"/>
  <c r="H53" i="1" l="1"/>
  <c r="G53" i="1"/>
  <c r="C53" i="1"/>
  <c r="B53" i="1"/>
  <c r="D53" i="1" l="1"/>
  <c r="F53" i="1"/>
  <c r="E53" i="1"/>
</calcChain>
</file>

<file path=xl/sharedStrings.xml><?xml version="1.0" encoding="utf-8"?>
<sst xmlns="http://schemas.openxmlformats.org/spreadsheetml/2006/main" count="3823" uniqueCount="1795">
  <si>
    <t>MIN 1</t>
  </si>
  <si>
    <t>MAX 1</t>
  </si>
  <si>
    <t>MIN 2</t>
  </si>
  <si>
    <t>MAX 2</t>
  </si>
  <si>
    <t>Kápolnásnyék</t>
  </si>
  <si>
    <t>KAABA00011GN</t>
  </si>
  <si>
    <t>ÉPÜLETINS</t>
  </si>
  <si>
    <t>SIK-TART</t>
  </si>
  <si>
    <t>MIABAUJK11GN</t>
  </si>
  <si>
    <t xml:space="preserve">Abaújkér </t>
  </si>
  <si>
    <t>Miskolc</t>
  </si>
  <si>
    <t>ÉPÜLETFIO</t>
  </si>
  <si>
    <t>HAABONY011GN</t>
  </si>
  <si>
    <t xml:space="preserve">Abony </t>
  </si>
  <si>
    <t>Hajdúszoboszló</t>
  </si>
  <si>
    <t>BKG-20-FIO</t>
  </si>
  <si>
    <t>KAAJKA0011GN</t>
  </si>
  <si>
    <t>SIK-FIO</t>
  </si>
  <si>
    <t>Vecsés</t>
  </si>
  <si>
    <t>VEALAG0011GN</t>
  </si>
  <si>
    <t>Alag 1</t>
  </si>
  <si>
    <t>VEALAG0012GN</t>
  </si>
  <si>
    <t>Alag 2</t>
  </si>
  <si>
    <t>KEALGYO011GN</t>
  </si>
  <si>
    <t>Algyő I</t>
  </si>
  <si>
    <t>Kecskemét</t>
  </si>
  <si>
    <t>KEALGYO021GN</t>
  </si>
  <si>
    <t>Algyő II</t>
  </si>
  <si>
    <t>BKG-5-RMG</t>
  </si>
  <si>
    <t>KAALMASF11GN</t>
  </si>
  <si>
    <t xml:space="preserve">Almásfüzitő </t>
  </si>
  <si>
    <t xml:space="preserve">Anarcs </t>
  </si>
  <si>
    <t>GEBABOCS11GN</t>
  </si>
  <si>
    <t>Gellénháza</t>
  </si>
  <si>
    <t>BKG20-TART</t>
  </si>
  <si>
    <t>KABABOLN11GN</t>
  </si>
  <si>
    <t xml:space="preserve">Bábolna </t>
  </si>
  <si>
    <t>KETELJCS55EN</t>
  </si>
  <si>
    <t>Baja</t>
  </si>
  <si>
    <t>KEBAJA0011GN</t>
  </si>
  <si>
    <t>Baja 1</t>
  </si>
  <si>
    <t>BKG-20-RMG</t>
  </si>
  <si>
    <t>KEBAJA0012GN</t>
  </si>
  <si>
    <t>Baja 2</t>
  </si>
  <si>
    <t>VEBALASS11GN</t>
  </si>
  <si>
    <t xml:space="preserve">Balassagyarmat </t>
  </si>
  <si>
    <t>KABFUZFO11GN</t>
  </si>
  <si>
    <t xml:space="preserve">Balatonfűzfő </t>
  </si>
  <si>
    <t>KATELJCS14EN</t>
  </si>
  <si>
    <t>Dél-Balaton körzet</t>
  </si>
  <si>
    <t>KABSZEPL11GN</t>
  </si>
  <si>
    <t xml:space="preserve">Balatonszéplak </t>
  </si>
  <si>
    <t>KABBOGLA11GN</t>
  </si>
  <si>
    <t xml:space="preserve">Balatonboglár </t>
  </si>
  <si>
    <t>GEMARCAL11GN</t>
  </si>
  <si>
    <t xml:space="preserve">Marcali </t>
  </si>
  <si>
    <t>BKG-20-TART</t>
  </si>
  <si>
    <t>HABALKAN11GN</t>
  </si>
  <si>
    <t xml:space="preserve">Balkány </t>
  </si>
  <si>
    <t>HABALMAZ11GN</t>
  </si>
  <si>
    <t xml:space="preserve">Balmazújváros </t>
  </si>
  <si>
    <t>GEBATA0011GN</t>
  </si>
  <si>
    <t xml:space="preserve">Báta </t>
  </si>
  <si>
    <t>GEBATASZ11GN</t>
  </si>
  <si>
    <t xml:space="preserve">Bátaszék </t>
  </si>
  <si>
    <t>KEBATMON11GN</t>
  </si>
  <si>
    <t xml:space="preserve">Bátmonostor 1-1 </t>
  </si>
  <si>
    <t>KEBATMON1VEN</t>
  </si>
  <si>
    <t>Bátmonostor 1-2</t>
  </si>
  <si>
    <t>mérőhíd</t>
  </si>
  <si>
    <t>MIBATONY11GN</t>
  </si>
  <si>
    <t xml:space="preserve">Bátonyterenye </t>
  </si>
  <si>
    <t>KEBATTON11GN</t>
  </si>
  <si>
    <t>KEBATTON1VEN</t>
  </si>
  <si>
    <t>BKG-20-HEAT</t>
  </si>
  <si>
    <t>KEBATTON1EEN</t>
  </si>
  <si>
    <t>GEBECSEH11GN</t>
  </si>
  <si>
    <t xml:space="preserve">Becsehely </t>
  </si>
  <si>
    <t>BKG-5-TART-CL</t>
  </si>
  <si>
    <t>KEBEKES011GN</t>
  </si>
  <si>
    <t xml:space="preserve">Békés </t>
  </si>
  <si>
    <t>KETELJCS01EN</t>
  </si>
  <si>
    <t>Békéscsaba 1+2+Telekgerendás</t>
  </si>
  <si>
    <t>KEBEKESC11GN</t>
  </si>
  <si>
    <t>Békéscsaba 1</t>
  </si>
  <si>
    <t>KEBEKESC12GN</t>
  </si>
  <si>
    <t>Békéscsaba 2</t>
  </si>
  <si>
    <t>KETELEKG11GN</t>
  </si>
  <si>
    <t xml:space="preserve">Telekgerendás </t>
  </si>
  <si>
    <t>KETELJCS02EN</t>
  </si>
  <si>
    <t>Gerendás + Békéscsaba 3</t>
  </si>
  <si>
    <t>KEGEREND11GN</t>
  </si>
  <si>
    <t xml:space="preserve">Gerendás </t>
  </si>
  <si>
    <t>KEBEKESC13GN</t>
  </si>
  <si>
    <t>Békéscsaba 3</t>
  </si>
  <si>
    <t>MIBELAPA11GN</t>
  </si>
  <si>
    <t xml:space="preserve">Bélapátfalva </t>
  </si>
  <si>
    <t>BKG-20-TART CL</t>
  </si>
  <si>
    <t>HABEREGD11GN</t>
  </si>
  <si>
    <t xml:space="preserve">Beregdaróc </t>
  </si>
  <si>
    <t>HABEREKF11GN</t>
  </si>
  <si>
    <t>Berekfürdő 1-1</t>
  </si>
  <si>
    <t>HABEREKF1EEN</t>
  </si>
  <si>
    <t>HABERETT11GN</t>
  </si>
  <si>
    <t xml:space="preserve">Berettyóújfalu </t>
  </si>
  <si>
    <t>KABERHID11GN</t>
  </si>
  <si>
    <t xml:space="preserve">Berhida </t>
  </si>
  <si>
    <t>GEBONYHA11GN</t>
  </si>
  <si>
    <t xml:space="preserve">Bonyhád  </t>
  </si>
  <si>
    <t>GEBONYHA1VEN</t>
  </si>
  <si>
    <t>Bonyhád 1-1</t>
  </si>
  <si>
    <t>GEBONYHA1EEN</t>
  </si>
  <si>
    <t>Bonyhád 1-2</t>
  </si>
  <si>
    <t>HABODONH1VEN</t>
  </si>
  <si>
    <t>Bödönhát 1-2</t>
  </si>
  <si>
    <t>SÍK-TART</t>
  </si>
  <si>
    <t>HABODONH11GN</t>
  </si>
  <si>
    <t>Bödönhát 1-1</t>
  </si>
  <si>
    <t>KABONY0011GN</t>
  </si>
  <si>
    <t xml:space="preserve">Bőnyrétalap </t>
  </si>
  <si>
    <t>VEBUDAOR1VEN</t>
  </si>
  <si>
    <t>Budaörs</t>
  </si>
  <si>
    <t>KABUDATE11GN</t>
  </si>
  <si>
    <t>Budatétény 1</t>
  </si>
  <si>
    <t>KEBUGAC011GN</t>
  </si>
  <si>
    <t xml:space="preserve">Bugac </t>
  </si>
  <si>
    <t>HACEGLED21GN</t>
  </si>
  <si>
    <t>Cegléd II</t>
  </si>
  <si>
    <t>VECEGLBE11GN</t>
  </si>
  <si>
    <t xml:space="preserve">Ceglédbercel </t>
  </si>
  <si>
    <t>GECELLDO11GN</t>
  </si>
  <si>
    <t xml:space="preserve">Celldömölk </t>
  </si>
  <si>
    <t>MICENTER12GN</t>
  </si>
  <si>
    <t>Center 2-1</t>
  </si>
  <si>
    <t>OAM Ózdi Acélművek Kft.</t>
  </si>
  <si>
    <t>SIK-TART-CB</t>
  </si>
  <si>
    <t>MICENTER1ZEN</t>
  </si>
  <si>
    <t>Center 2-2</t>
  </si>
  <si>
    <t>MICENTER1VEN</t>
  </si>
  <si>
    <t>Center 2-3</t>
  </si>
  <si>
    <t>Mérőhíd</t>
  </si>
  <si>
    <t>GECSAKAN11GN</t>
  </si>
  <si>
    <t xml:space="preserve">Csákánydoroszló </t>
  </si>
  <si>
    <t>MICSANY011GN</t>
  </si>
  <si>
    <t xml:space="preserve">Csány </t>
  </si>
  <si>
    <t>VECSEPEL1VEN</t>
  </si>
  <si>
    <t>Csepel 1-2</t>
  </si>
  <si>
    <t>SIK-TART CB</t>
  </si>
  <si>
    <t>VECSEPEL12GN</t>
  </si>
  <si>
    <t>Csepel 2</t>
  </si>
  <si>
    <t>KECSOLYO11GN</t>
  </si>
  <si>
    <t xml:space="preserve">Csólyospálos </t>
  </si>
  <si>
    <t xml:space="preserve">KONT-TART  </t>
  </si>
  <si>
    <t>KECSONGR11GN</t>
  </si>
  <si>
    <t>Csongrád I</t>
  </si>
  <si>
    <t>SIK-RMG</t>
  </si>
  <si>
    <t>KECSONGR21GN</t>
  </si>
  <si>
    <t>Csongrád II</t>
  </si>
  <si>
    <t>GECSORNA11GN</t>
  </si>
  <si>
    <t xml:space="preserve">Csorna </t>
  </si>
  <si>
    <t>GECSURGO11GN</t>
  </si>
  <si>
    <t xml:space="preserve">Csurgó </t>
  </si>
  <si>
    <t>HADEBREC11GN</t>
  </si>
  <si>
    <t>Debrecen I-1</t>
  </si>
  <si>
    <t>HADEBREC12GN</t>
  </si>
  <si>
    <t>Debrecen I-2</t>
  </si>
  <si>
    <t>HADEBREC21GN</t>
  </si>
  <si>
    <t>HADEBREC13GN</t>
  </si>
  <si>
    <t>Debrecen I-3</t>
  </si>
  <si>
    <t>GEDEVECS11GN</t>
  </si>
  <si>
    <t xml:space="preserve">Devecser </t>
  </si>
  <si>
    <t>GEDEVECS1EEN</t>
  </si>
  <si>
    <t>Devecser 1-2</t>
  </si>
  <si>
    <t>GEDEVECS1VEN</t>
  </si>
  <si>
    <t>Devecser 1-1</t>
  </si>
  <si>
    <t>KATELJCS02EN</t>
  </si>
  <si>
    <t>Dorog 1+2</t>
  </si>
  <si>
    <t>KADOROG011GN</t>
  </si>
  <si>
    <t>Dorog 1</t>
  </si>
  <si>
    <t>KADOROG012GN</t>
  </si>
  <si>
    <t>Dorog 2</t>
  </si>
  <si>
    <t>GÁZGÉP</t>
  </si>
  <si>
    <t>KEDOMSOD11GN</t>
  </si>
  <si>
    <t xml:space="preserve">Dömsöd </t>
  </si>
  <si>
    <t>KADUNAUJ11GN</t>
  </si>
  <si>
    <t>Dunaújváros 1</t>
  </si>
  <si>
    <t>KADUNAUJ12GN</t>
  </si>
  <si>
    <t>Dunaújváros 2</t>
  </si>
  <si>
    <t>KADUNAUJ13GN</t>
  </si>
  <si>
    <t>HAEBES0011GN</t>
  </si>
  <si>
    <t xml:space="preserve">Ebes </t>
  </si>
  <si>
    <t>KONT-3-TART</t>
  </si>
  <si>
    <t>HAECSEGF11GN</t>
  </si>
  <si>
    <t xml:space="preserve">Ecsegfalva </t>
  </si>
  <si>
    <t>MITELJCS02EN</t>
  </si>
  <si>
    <t>Eger I+II</t>
  </si>
  <si>
    <t>MIEGER0011GN</t>
  </si>
  <si>
    <t>Eger I</t>
  </si>
  <si>
    <t>MIEGER0021GN</t>
  </si>
  <si>
    <t>Eger II</t>
  </si>
  <si>
    <t>HAEGYEK011GN</t>
  </si>
  <si>
    <t xml:space="preserve">Egyek </t>
  </si>
  <si>
    <t>VEERSEKV11GN</t>
  </si>
  <si>
    <t xml:space="preserve">Érsekvadkert </t>
  </si>
  <si>
    <t>Fadd 1-1</t>
  </si>
  <si>
    <t>Fadd 1-2</t>
  </si>
  <si>
    <t>HAFEGYVE11GN</t>
  </si>
  <si>
    <t xml:space="preserve">Fegyvernek </t>
  </si>
  <si>
    <t>ÉPÜLETTART</t>
  </si>
  <si>
    <t>KEFELSOS11GN</t>
  </si>
  <si>
    <t xml:space="preserve">Felsőszentiván </t>
  </si>
  <si>
    <t>GEFERTOS11GN</t>
  </si>
  <si>
    <t xml:space="preserve">Fertőszentmiklós </t>
  </si>
  <si>
    <t>VEFOT00011GN</t>
  </si>
  <si>
    <t xml:space="preserve">Fót </t>
  </si>
  <si>
    <t>VETELJCS05EN</t>
  </si>
  <si>
    <t>Gödöllő 1+2</t>
  </si>
  <si>
    <t>VEGODOLL11GN</t>
  </si>
  <si>
    <t>Gödöllő 1</t>
  </si>
  <si>
    <t>VEGODOLL12GN</t>
  </si>
  <si>
    <t>Gödöllő 2</t>
  </si>
  <si>
    <t>GEGUTORF11GN</t>
  </si>
  <si>
    <t xml:space="preserve">Gutorfölde </t>
  </si>
  <si>
    <t>TART-SZEKR</t>
  </si>
  <si>
    <t>VEGYAL0011GN</t>
  </si>
  <si>
    <t xml:space="preserve">Gyál </t>
  </si>
  <si>
    <t>MIGYONGY11GN</t>
  </si>
  <si>
    <t xml:space="preserve">Gyöngyös </t>
  </si>
  <si>
    <t>KATELJCS56EN</t>
  </si>
  <si>
    <t>Győr 1+2+Töltéstava</t>
  </si>
  <si>
    <t>KAGYOR0011GN</t>
  </si>
  <si>
    <t>Győr 1</t>
  </si>
  <si>
    <t>KAGYOR0012GN</t>
  </si>
  <si>
    <t>Győr 2</t>
  </si>
  <si>
    <t>KATOLTES11GN</t>
  </si>
  <si>
    <t xml:space="preserve">Töltéstava </t>
  </si>
  <si>
    <t>HATELJCS03EN</t>
  </si>
  <si>
    <t>Győrtelek 1+2</t>
  </si>
  <si>
    <t>HAGYORTE11GN</t>
  </si>
  <si>
    <t>Győrtelek 1</t>
  </si>
  <si>
    <t>HAGYORTE12GN</t>
  </si>
  <si>
    <t>Győrtelek 2</t>
  </si>
  <si>
    <t>KEGYULA011GN</t>
  </si>
  <si>
    <t xml:space="preserve">Gyula </t>
  </si>
  <si>
    <t>HAHAJDUB11GN</t>
  </si>
  <si>
    <t xml:space="preserve">Hajdúböszörmény </t>
  </si>
  <si>
    <t>HAHSAMSO11GN</t>
  </si>
  <si>
    <t xml:space="preserve">Hajdúsámson </t>
  </si>
  <si>
    <t>HAHAJDUS21GN</t>
  </si>
  <si>
    <t>Hajdúszoboszló II</t>
  </si>
  <si>
    <t>GEHAROMF11GN</t>
  </si>
  <si>
    <t xml:space="preserve">Háromfa </t>
  </si>
  <si>
    <t>MIHATVAN11GN</t>
  </si>
  <si>
    <t xml:space="preserve">Hatvan </t>
  </si>
  <si>
    <t>KAHEREND11GN</t>
  </si>
  <si>
    <t xml:space="preserve">Herend </t>
  </si>
  <si>
    <t>KEHODMEZ11GN</t>
  </si>
  <si>
    <t xml:space="preserve">Hódmezővásárhely </t>
  </si>
  <si>
    <t>MIIBRANY11GN</t>
  </si>
  <si>
    <t xml:space="preserve">Ibrány </t>
  </si>
  <si>
    <t>GEIHAROS11GN</t>
  </si>
  <si>
    <t xml:space="preserve">Iharosberény </t>
  </si>
  <si>
    <t>VETELJCS17EN</t>
  </si>
  <si>
    <t>Budapest</t>
  </si>
  <si>
    <t>VEIKARUS11GN</t>
  </si>
  <si>
    <t>Ikarusz 1</t>
  </si>
  <si>
    <t>VEIKARUS12GN</t>
  </si>
  <si>
    <t>Ikarusz 2</t>
  </si>
  <si>
    <t>15-40</t>
  </si>
  <si>
    <t>VEKOBANY11GN</t>
  </si>
  <si>
    <t>Kőbánya 1</t>
  </si>
  <si>
    <t>VESOROKS11GN</t>
  </si>
  <si>
    <t>Soroksár 1-1</t>
  </si>
  <si>
    <t>VECSEPEL11GN</t>
  </si>
  <si>
    <t>Csepel 1-1</t>
  </si>
  <si>
    <t>KABUDATE12GN</t>
  </si>
  <si>
    <t>Budatétény 2</t>
  </si>
  <si>
    <t>VESOLYMA11GN</t>
  </si>
  <si>
    <t>Solymárvölgy 1-1</t>
  </si>
  <si>
    <t>VERAKOSP11GN</t>
  </si>
  <si>
    <t>Rákospalota 1</t>
  </si>
  <si>
    <t>VEHARSHE11GN</t>
  </si>
  <si>
    <t xml:space="preserve">Hárshegy </t>
  </si>
  <si>
    <t>VESZENTE11GN</t>
  </si>
  <si>
    <t>Szentendre 1</t>
  </si>
  <si>
    <t>KADHE00014GN</t>
  </si>
  <si>
    <t>Százhalombatta I-4 (DHE)</t>
  </si>
  <si>
    <t>23-40</t>
  </si>
  <si>
    <t>VEKOBANY12GN</t>
  </si>
  <si>
    <t>Kőbánya 2</t>
  </si>
  <si>
    <t>25,5-40</t>
  </si>
  <si>
    <t>VERAKOSP12GN</t>
  </si>
  <si>
    <t>Rákospalota 2</t>
  </si>
  <si>
    <t>KAIKRENY11GN</t>
  </si>
  <si>
    <t xml:space="preserve">Ikrény </t>
  </si>
  <si>
    <t>KEJANOSH11GN</t>
  </si>
  <si>
    <t xml:space="preserve">Jánoshalma </t>
  </si>
  <si>
    <t>GEJAHAZA11GN</t>
  </si>
  <si>
    <t xml:space="preserve">Jánosháza </t>
  </si>
  <si>
    <t>ÉP-TART-CCB</t>
  </si>
  <si>
    <t>MIJARDAN11GN</t>
  </si>
  <si>
    <t xml:space="preserve">Járdánháza </t>
  </si>
  <si>
    <t>SIK-GÁZGÉP</t>
  </si>
  <si>
    <t>MIJASZBE11GN</t>
  </si>
  <si>
    <t xml:space="preserve">Jászberény </t>
  </si>
  <si>
    <t>MIJASZDO11GN</t>
  </si>
  <si>
    <t xml:space="preserve">Jászdózsa </t>
  </si>
  <si>
    <t>HAKABA0011GN</t>
  </si>
  <si>
    <t>MIKAL00011GN</t>
  </si>
  <si>
    <t xml:space="preserve">Kál </t>
  </si>
  <si>
    <t>GEKALD0011GN</t>
  </si>
  <si>
    <t xml:space="preserve">Káld </t>
  </si>
  <si>
    <t>KEKALOCS11GN</t>
  </si>
  <si>
    <t xml:space="preserve">Kalocsa </t>
  </si>
  <si>
    <t>KATELJCS15EN</t>
  </si>
  <si>
    <t xml:space="preserve">Kápolnásnyék+Mezőszentgyörgy </t>
  </si>
  <si>
    <t>KAKAPOLN11GN</t>
  </si>
  <si>
    <t xml:space="preserve">Kápolnásnyék </t>
  </si>
  <si>
    <t>KAMEZOSZ11GN</t>
  </si>
  <si>
    <t xml:space="preserve">Mezőszentgyörgy </t>
  </si>
  <si>
    <t>GETELJCS01EN</t>
  </si>
  <si>
    <t>GEKAPOSV11GN</t>
  </si>
  <si>
    <t>Kaposvár I</t>
  </si>
  <si>
    <t>GEKAPOSV21GN</t>
  </si>
  <si>
    <t>Kaposvár II</t>
  </si>
  <si>
    <t>GEKAPUVA11GN</t>
  </si>
  <si>
    <t xml:space="preserve">Kapuvár </t>
  </si>
  <si>
    <t>HAKARCAG11GN</t>
  </si>
  <si>
    <t xml:space="preserve">Karcag </t>
  </si>
  <si>
    <t>KEKARDOS11GN</t>
  </si>
  <si>
    <t>ÉPÜLETRMG</t>
  </si>
  <si>
    <t>KEKARDOS1WEN</t>
  </si>
  <si>
    <t>Mérés</t>
  </si>
  <si>
    <t>MITELJCS01EN</t>
  </si>
  <si>
    <t>Kazincbarcika</t>
  </si>
  <si>
    <t>MIKAZINC11GN</t>
  </si>
  <si>
    <t>Kazincbarcika I</t>
  </si>
  <si>
    <t>MIKAZINC21GN</t>
  </si>
  <si>
    <t>Kazincbarcika II</t>
  </si>
  <si>
    <t>MIBVK00012GN</t>
  </si>
  <si>
    <t>Kazincbarcika III-2 (MUCSONY)</t>
  </si>
  <si>
    <t>MIBHE00011GN</t>
  </si>
  <si>
    <t>Kazincbarcika IV (BHE)</t>
  </si>
  <si>
    <t>AES Borsodi Energetikai Kft. (BHE)</t>
  </si>
  <si>
    <t>MITELJCS09EN</t>
  </si>
  <si>
    <t>Borsodchem</t>
  </si>
  <si>
    <t>MIBVK00011GN</t>
  </si>
  <si>
    <t>Kazincbarcika III-1 (BVK)</t>
  </si>
  <si>
    <t>MÉRÉS</t>
  </si>
  <si>
    <t>MIBVK00021GN</t>
  </si>
  <si>
    <t>Kazincbarcika V (BVK)</t>
  </si>
  <si>
    <t>KETELJCS03EN</t>
  </si>
  <si>
    <t>Kecskemét I-1+I-2+II+Kerekegyháza</t>
  </si>
  <si>
    <t>KEKECSKE11GN</t>
  </si>
  <si>
    <t>Kecskemét I-1</t>
  </si>
  <si>
    <t>KEKECSKE12GN</t>
  </si>
  <si>
    <t>Kecskemét I-2</t>
  </si>
  <si>
    <t>KEKECSKE21GN</t>
  </si>
  <si>
    <t>Kecskemét II</t>
  </si>
  <si>
    <t>KEKEREKE11GN</t>
  </si>
  <si>
    <t xml:space="preserve">Kerekegyháza </t>
  </si>
  <si>
    <t>HAKENDER11GN</t>
  </si>
  <si>
    <t>Kenderes I-1</t>
  </si>
  <si>
    <t>GEKESZTH11GN</t>
  </si>
  <si>
    <t xml:space="preserve">Keszthely </t>
  </si>
  <si>
    <t>KETELJCS04EN</t>
  </si>
  <si>
    <t>Kiskunfélegyháza I+Városföld</t>
  </si>
  <si>
    <t>KEKISKUF11GN</t>
  </si>
  <si>
    <t>Kiskunfélegyháza I</t>
  </si>
  <si>
    <t>KEVAROSF11GN</t>
  </si>
  <si>
    <t>Városföld</t>
  </si>
  <si>
    <t>KEKISKUF21GN</t>
  </si>
  <si>
    <t>Kiskunfélegyháza II</t>
  </si>
  <si>
    <t>KEKISKUH11GN</t>
  </si>
  <si>
    <t xml:space="preserve">Kiskunhalas </t>
  </si>
  <si>
    <t>KEKISKUM11GN</t>
  </si>
  <si>
    <t xml:space="preserve">Kiskunmajsa </t>
  </si>
  <si>
    <t>HAKISUJS11GN</t>
  </si>
  <si>
    <t xml:space="preserve">Kisújszállás </t>
  </si>
  <si>
    <t>HATELJCS53EN</t>
  </si>
  <si>
    <t>Kisvarsány 1+2</t>
  </si>
  <si>
    <t>HAKISVAR11GN</t>
  </si>
  <si>
    <t>Kisvarsány 1</t>
  </si>
  <si>
    <t>HAKISVAR12GN</t>
  </si>
  <si>
    <t>Kisvarsány 2</t>
  </si>
  <si>
    <t>KEKISZOM11GN</t>
  </si>
  <si>
    <t xml:space="preserve">Kiszombor </t>
  </si>
  <si>
    <t>BKG5-RMG</t>
  </si>
  <si>
    <t>KAKOMARO11GN</t>
  </si>
  <si>
    <t xml:space="preserve">Komárom </t>
  </si>
  <si>
    <t>GEKORMEN11GN</t>
  </si>
  <si>
    <t xml:space="preserve">Körmend </t>
  </si>
  <si>
    <t>KAKOROSH11GN</t>
  </si>
  <si>
    <t xml:space="preserve">Kőröshegy </t>
  </si>
  <si>
    <t>GEKOSZEG11GN</t>
  </si>
  <si>
    <t xml:space="preserve">Kőszeg </t>
  </si>
  <si>
    <t>KEKUNADA11GN</t>
  </si>
  <si>
    <t xml:space="preserve">Kunadacs </t>
  </si>
  <si>
    <t>KEKUNFEH11GN</t>
  </si>
  <si>
    <t xml:space="preserve">Kunfehértó </t>
  </si>
  <si>
    <t>FIO-FIO</t>
  </si>
  <si>
    <t>KEKUNSMA11GN</t>
  </si>
  <si>
    <t xml:space="preserve">Kunszentmárton </t>
  </si>
  <si>
    <t>KELAJOSM11GN</t>
  </si>
  <si>
    <t xml:space="preserve">Lajosmizse </t>
  </si>
  <si>
    <t>GELENGYE11GN</t>
  </si>
  <si>
    <t xml:space="preserve">Lengyeltóti </t>
  </si>
  <si>
    <t>GELENTI011GN</t>
  </si>
  <si>
    <t>Lenti 1-1</t>
  </si>
  <si>
    <t>BKG-TART CB</t>
  </si>
  <si>
    <t>GELENTI01VEN</t>
  </si>
  <si>
    <t>Lenti 1-2</t>
  </si>
  <si>
    <t>KALOVASZ11GN</t>
  </si>
  <si>
    <t>Lovászpatona 1-1</t>
  </si>
  <si>
    <t>KALOVASZ1VEN</t>
  </si>
  <si>
    <t>Lovászpatona 1-2</t>
  </si>
  <si>
    <t>GEMAGYSZ11GN</t>
  </si>
  <si>
    <t xml:space="preserve">Magyarszerdahely </t>
  </si>
  <si>
    <t>ÉPÜLET-FIO</t>
  </si>
  <si>
    <t>VEMAJOSH11GN</t>
  </si>
  <si>
    <t xml:space="preserve">Majosháza </t>
  </si>
  <si>
    <t>KEMAKAD011GN</t>
  </si>
  <si>
    <t>Makád</t>
  </si>
  <si>
    <t>KEMAKO0011GN</t>
  </si>
  <si>
    <t xml:space="preserve">Makó </t>
  </si>
  <si>
    <t>BKG20-RMG</t>
  </si>
  <si>
    <t>HAMANDOK11GN</t>
  </si>
  <si>
    <t xml:space="preserve">Mándok </t>
  </si>
  <si>
    <t>GEMARAZA11GN</t>
  </si>
  <si>
    <t xml:space="preserve">Maráza </t>
  </si>
  <si>
    <t>HATELJCS10EN</t>
  </si>
  <si>
    <t>Máriapócs+ Nyírmeggyes</t>
  </si>
  <si>
    <t>HAMARIAP11GN</t>
  </si>
  <si>
    <t xml:space="preserve">Máriapócs </t>
  </si>
  <si>
    <t>HANYIRME11GN</t>
  </si>
  <si>
    <t xml:space="preserve">Nyírmeggyes </t>
  </si>
  <si>
    <t>HAMARTFU11GN</t>
  </si>
  <si>
    <t xml:space="preserve">Martfű </t>
  </si>
  <si>
    <t>MIMATRAD11GN</t>
  </si>
  <si>
    <t xml:space="preserve">Mátraderecske </t>
  </si>
  <si>
    <t>MIMATRAT11GN</t>
  </si>
  <si>
    <t xml:space="preserve">Mátraterenye </t>
  </si>
  <si>
    <t>GEMEGGYE11GN</t>
  </si>
  <si>
    <t xml:space="preserve">Meggyeskovácsi </t>
  </si>
  <si>
    <t>KEMEZOBE11GN</t>
  </si>
  <si>
    <t xml:space="preserve">Mezőberény </t>
  </si>
  <si>
    <t>MIMEZOCS11GN</t>
  </si>
  <si>
    <t xml:space="preserve">Mezőcsát </t>
  </si>
  <si>
    <t>KEMEZOHE11GN</t>
  </si>
  <si>
    <t>MIMEZOKO11GN</t>
  </si>
  <si>
    <t xml:space="preserve">Mezőkövesd </t>
  </si>
  <si>
    <t>MIMEZONA11GN</t>
  </si>
  <si>
    <t xml:space="preserve">Mezőnagymihály </t>
  </si>
  <si>
    <t>HAMEZOSA11GN</t>
  </si>
  <si>
    <t xml:space="preserve">Mezősas </t>
  </si>
  <si>
    <t>HATELJCS54EN</t>
  </si>
  <si>
    <t>Mezőtúr + Endrőd 1-2</t>
  </si>
  <si>
    <t>KEENDROD1VEN</t>
  </si>
  <si>
    <t>Endrőd 1-2</t>
  </si>
  <si>
    <t>mérés</t>
  </si>
  <si>
    <t>(6) 8</t>
  </si>
  <si>
    <t>HAMEZOTU11GN</t>
  </si>
  <si>
    <t xml:space="preserve">Mezőtúr </t>
  </si>
  <si>
    <t>BKG-5-TART</t>
  </si>
  <si>
    <t>MITELJCS11EN</t>
  </si>
  <si>
    <t>MIMISKOL11GN</t>
  </si>
  <si>
    <t>Miskolc I</t>
  </si>
  <si>
    <t>MIVARGAH11GN</t>
  </si>
  <si>
    <t>Miskolc II-1</t>
  </si>
  <si>
    <t>MIVARGAH12GN</t>
  </si>
  <si>
    <t>Miskolc II-2</t>
  </si>
  <si>
    <t>MIVARGAH15GN</t>
  </si>
  <si>
    <t>Miskolc II-5</t>
  </si>
  <si>
    <t>MIHCM00011GN</t>
  </si>
  <si>
    <t>Miskolc III (HCM)</t>
  </si>
  <si>
    <t>GEMOHACS11GN</t>
  </si>
  <si>
    <t xml:space="preserve">Mohács </t>
  </si>
  <si>
    <t>VEMONOR011GN</t>
  </si>
  <si>
    <t xml:space="preserve">Monor </t>
  </si>
  <si>
    <t>KAMOSONM11GN</t>
  </si>
  <si>
    <t xml:space="preserve">Mosonmagyaróvár </t>
  </si>
  <si>
    <t>KAMOSSZM11GN</t>
  </si>
  <si>
    <t xml:space="preserve">Mosonszentmiklós </t>
  </si>
  <si>
    <t>KEMURONY11GN</t>
  </si>
  <si>
    <t xml:space="preserve">Murony </t>
  </si>
  <si>
    <t>KATELJCS54EN</t>
  </si>
  <si>
    <t>Nádasdladány 1-2+2</t>
  </si>
  <si>
    <t>KANADASD1VEN</t>
  </si>
  <si>
    <t>Nádasdladány 1-2</t>
  </si>
  <si>
    <t>KANADASD12GN</t>
  </si>
  <si>
    <t>Nádasdladány 2</t>
  </si>
  <si>
    <t>KANADASD11GN</t>
  </si>
  <si>
    <t>Nádasdladány 1-1</t>
  </si>
  <si>
    <t>SÍK-FIO</t>
  </si>
  <si>
    <t>HANADUDV11GN</t>
  </si>
  <si>
    <t xml:space="preserve">Nádudvar </t>
  </si>
  <si>
    <t>HANAGYAR11GN</t>
  </si>
  <si>
    <t xml:space="preserve">Nagyar </t>
  </si>
  <si>
    <t>GENAGYAT11GN</t>
  </si>
  <si>
    <t xml:space="preserve">Nagyatád </t>
  </si>
  <si>
    <t>MINAGYFU11GN</t>
  </si>
  <si>
    <t xml:space="preserve">Nagyfüged </t>
  </si>
  <si>
    <t>HANAGYHE11GN</t>
  </si>
  <si>
    <t xml:space="preserve">Nagyhegyes </t>
  </si>
  <si>
    <t>GENAGYKA11GN</t>
  </si>
  <si>
    <t>Nagykanizsa 1-1</t>
  </si>
  <si>
    <t>GENAGYKA1VEN</t>
  </si>
  <si>
    <t>Nagykanizsa 1-2</t>
  </si>
  <si>
    <t>KENAGYKO11GN</t>
  </si>
  <si>
    <t xml:space="preserve">Nagykőrös </t>
  </si>
  <si>
    <t>GENAGYLE11GN</t>
  </si>
  <si>
    <t>Nagylengyel 1-1</t>
  </si>
  <si>
    <t>GENAGYLE1VEN</t>
  </si>
  <si>
    <t>Nagylengyel 1-2</t>
  </si>
  <si>
    <t>GENAGYLE1WEN</t>
  </si>
  <si>
    <t xml:space="preserve">Nagylengyel KTD ZRG </t>
  </si>
  <si>
    <t>KENAGYMA11GN</t>
  </si>
  <si>
    <t xml:space="preserve">Nagymágocs </t>
  </si>
  <si>
    <t>KANAGYSA11GN</t>
  </si>
  <si>
    <t xml:space="preserve">Nagysáp </t>
  </si>
  <si>
    <t>HANAPKOR11GN</t>
  </si>
  <si>
    <t xml:space="preserve">Napkor </t>
  </si>
  <si>
    <t>Nemesbikk</t>
  </si>
  <si>
    <t>GÁZGÉP-SZEK</t>
  </si>
  <si>
    <t>KANYERGE11GN</t>
  </si>
  <si>
    <t xml:space="preserve">Nyergesújfalu </t>
  </si>
  <si>
    <t>MINYIRBO11GN</t>
  </si>
  <si>
    <t xml:space="preserve">Nyírbogdány </t>
  </si>
  <si>
    <t>HATELJCS11EN</t>
  </si>
  <si>
    <t>HANYIREG11GN</t>
  </si>
  <si>
    <t>Nyíregyháza 1</t>
  </si>
  <si>
    <t>HANYIREG12GN</t>
  </si>
  <si>
    <t>Nyíregyháza 2</t>
  </si>
  <si>
    <t>MINYIRTE13GN</t>
  </si>
  <si>
    <t>Nyírtelek 3</t>
  </si>
  <si>
    <t>KEOFOLDE11GN</t>
  </si>
  <si>
    <t xml:space="preserve">Óföldeák </t>
  </si>
  <si>
    <t>KETELJCS05EN</t>
  </si>
  <si>
    <t>KEOROSHA11GN</t>
  </si>
  <si>
    <t>KEOROSHA21GN</t>
  </si>
  <si>
    <t>SIK-FIOR</t>
  </si>
  <si>
    <t>KEOROSHA22GN</t>
  </si>
  <si>
    <t>SIK-MÉRÉS</t>
  </si>
  <si>
    <t>KEOROSHA23GN</t>
  </si>
  <si>
    <t>Orosháza II-3</t>
  </si>
  <si>
    <t>MITELJCS12EN</t>
  </si>
  <si>
    <t>Ózd I-1+Ózd II</t>
  </si>
  <si>
    <t>MIOZD00011GN</t>
  </si>
  <si>
    <t>Ózd I-1</t>
  </si>
  <si>
    <t>MIOZD00021GN</t>
  </si>
  <si>
    <t>Ózd II</t>
  </si>
  <si>
    <t>MIOZD0001EEN</t>
  </si>
  <si>
    <t>Ózd I-2 (OERG)</t>
  </si>
  <si>
    <t>KEOCSOD011GN</t>
  </si>
  <si>
    <t xml:space="preserve">Öcsöd </t>
  </si>
  <si>
    <t>HAOR000011GN</t>
  </si>
  <si>
    <t xml:space="preserve">Őr </t>
  </si>
  <si>
    <t>GEOREGLA11GN</t>
  </si>
  <si>
    <t>Öreglak 1-1</t>
  </si>
  <si>
    <t>GEOREGLA1VEN</t>
  </si>
  <si>
    <t>Öreglak 1-2</t>
  </si>
  <si>
    <t>GÁZGÉP-HEAT</t>
  </si>
  <si>
    <t>KEPALMON11GN</t>
  </si>
  <si>
    <t xml:space="preserve">Pálmonostora </t>
  </si>
  <si>
    <t>GEPALOTA11GN</t>
  </si>
  <si>
    <t xml:space="preserve">Palotabozsok </t>
  </si>
  <si>
    <t>KAPAPA0011GN</t>
  </si>
  <si>
    <t xml:space="preserve">Pápa </t>
  </si>
  <si>
    <t>KAPAPKES11GN</t>
  </si>
  <si>
    <t xml:space="preserve">Papkeszi </t>
  </si>
  <si>
    <t>MIPASZTO11GN</t>
  </si>
  <si>
    <t>Pásztó 1</t>
  </si>
  <si>
    <t>MIPASZTO12GN</t>
  </si>
  <si>
    <t>Pásztó 2</t>
  </si>
  <si>
    <t>GETELJCS07EN</t>
  </si>
  <si>
    <t>Pécs I-1+I-2+II</t>
  </si>
  <si>
    <t>GEPECS0011GN</t>
  </si>
  <si>
    <t>Pécs I-1</t>
  </si>
  <si>
    <t>GEPECS0012GN</t>
  </si>
  <si>
    <t xml:space="preserve">Pécs I-2 </t>
  </si>
  <si>
    <t>GEPECS0021GN</t>
  </si>
  <si>
    <t>Pécs II</t>
  </si>
  <si>
    <t>GEPECS0031GN</t>
  </si>
  <si>
    <t>Pécs III</t>
  </si>
  <si>
    <t>MIPETERV11GN</t>
  </si>
  <si>
    <t xml:space="preserve">Pétervására </t>
  </si>
  <si>
    <t>KAPETFUR11GN</t>
  </si>
  <si>
    <t>Pétfürdő 1</t>
  </si>
  <si>
    <t xml:space="preserve">Petneháza </t>
  </si>
  <si>
    <t>VETELJCS18EN</t>
  </si>
  <si>
    <t>VEPILISV11GN</t>
  </si>
  <si>
    <t xml:space="preserve">Pilisvörösvár </t>
  </si>
  <si>
    <t>VESOLYMA1VEN</t>
  </si>
  <si>
    <t>Solymárvölgy 1-2</t>
  </si>
  <si>
    <t>GEPOKASZ11GN</t>
  </si>
  <si>
    <t>Pókaszepetk 1-1</t>
  </si>
  <si>
    <t>GEPOKASZ1VEN</t>
  </si>
  <si>
    <t>Pókaszepetk 1-2</t>
  </si>
  <si>
    <t>KEPUSZTF11GN</t>
  </si>
  <si>
    <t xml:space="preserve">Pusztaföldvár </t>
  </si>
  <si>
    <t>KEPUSZTS11GN</t>
  </si>
  <si>
    <t xml:space="preserve">Pusztaszer </t>
  </si>
  <si>
    <t>KEPUSZTV11GN</t>
  </si>
  <si>
    <t xml:space="preserve">Pusztavacs </t>
  </si>
  <si>
    <t>HAPUSPOK11GN</t>
  </si>
  <si>
    <t xml:space="preserve">Püspökladány </t>
  </si>
  <si>
    <t>GERAPOSK11GN</t>
  </si>
  <si>
    <t xml:space="preserve">Raposka </t>
  </si>
  <si>
    <t>GEREPCEL11GN</t>
  </si>
  <si>
    <t xml:space="preserve">Répcelak </t>
  </si>
  <si>
    <t>VERETSAG11GN</t>
  </si>
  <si>
    <t xml:space="preserve">Rétság </t>
  </si>
  <si>
    <t>VEROMHAN11GN</t>
  </si>
  <si>
    <t xml:space="preserve">Romhány </t>
  </si>
  <si>
    <t xml:space="preserve">BKG-20-TART  </t>
  </si>
  <si>
    <t>MIRUDABA11GN</t>
  </si>
  <si>
    <t xml:space="preserve">Rudabánya </t>
  </si>
  <si>
    <t>MISAJOKE11GN</t>
  </si>
  <si>
    <t>MISAJOSZ11GN</t>
  </si>
  <si>
    <t xml:space="preserve">Sajószentpéter </t>
  </si>
  <si>
    <t>MISAJOVE11GN</t>
  </si>
  <si>
    <t xml:space="preserve">Sajóvelezd </t>
  </si>
  <si>
    <t>MITELJCS06EN</t>
  </si>
  <si>
    <t>Salgótarján 1+2</t>
  </si>
  <si>
    <t>MISALGOT11GN</t>
  </si>
  <si>
    <t>Salgótarján 1</t>
  </si>
  <si>
    <t>MISALGOT12GN</t>
  </si>
  <si>
    <t>Salgótarján 2</t>
  </si>
  <si>
    <t>MISAMSON11GN</t>
  </si>
  <si>
    <t xml:space="preserve">Sámsonháza </t>
  </si>
  <si>
    <t>HASARAND11GN</t>
  </si>
  <si>
    <t xml:space="preserve">Sáránd </t>
  </si>
  <si>
    <t>KETELJCS06EN</t>
  </si>
  <si>
    <t>Sarkad + Méhkerék</t>
  </si>
  <si>
    <t>KESARKAD11GN</t>
  </si>
  <si>
    <t xml:space="preserve">Sarkad </t>
  </si>
  <si>
    <t>KEMEHKER11GN</t>
  </si>
  <si>
    <t xml:space="preserve">Méhkerék </t>
  </si>
  <si>
    <t>MISAROSP11GN</t>
  </si>
  <si>
    <t xml:space="preserve">Sárospatak </t>
  </si>
  <si>
    <t>GESARVAR11GN</t>
  </si>
  <si>
    <t xml:space="preserve">Sárvár </t>
  </si>
  <si>
    <t>KESOLTVA11GN</t>
  </si>
  <si>
    <t xml:space="preserve">Soltvadkert </t>
  </si>
  <si>
    <t>GESOMOGJ11GN</t>
  </si>
  <si>
    <t xml:space="preserve">Somogyjád </t>
  </si>
  <si>
    <t>GESOMSAM11GN</t>
  </si>
  <si>
    <t xml:space="preserve">Somogysámson </t>
  </si>
  <si>
    <t>GETELJCS03EN</t>
  </si>
  <si>
    <t>Sopron 1+2</t>
  </si>
  <si>
    <t>GESOPRON11GN</t>
  </si>
  <si>
    <t>Sopron 1</t>
  </si>
  <si>
    <t>GESOPRON12GN</t>
  </si>
  <si>
    <t>Sopron 2</t>
  </si>
  <si>
    <t>GESOPRON1VEN</t>
  </si>
  <si>
    <t>Sopron 3</t>
  </si>
  <si>
    <t>VESOROKS1VEN</t>
  </si>
  <si>
    <t>Soroksár 1-2</t>
  </si>
  <si>
    <t>GESUMEGC11GN</t>
  </si>
  <si>
    <t>Sümegcsehi 1-1</t>
  </si>
  <si>
    <t>GESUMEGC1VEN</t>
  </si>
  <si>
    <t>Sümegcsehi 1-2</t>
  </si>
  <si>
    <t>KATELJCS12EN</t>
  </si>
  <si>
    <t>Szabadegyháza 1+2</t>
  </si>
  <si>
    <t>KASZABAD11GN</t>
  </si>
  <si>
    <t>Szabadegyháza 1</t>
  </si>
  <si>
    <t>KASZABAD12GN</t>
  </si>
  <si>
    <t>Szabadegyháza 2</t>
  </si>
  <si>
    <t>HASZAJOL11GN</t>
  </si>
  <si>
    <t>Szajol 1-1</t>
  </si>
  <si>
    <t>KESZANK011GN</t>
  </si>
  <si>
    <t xml:space="preserve">Szank </t>
  </si>
  <si>
    <t>KETELJCS56EN</t>
  </si>
  <si>
    <t>Szarvas+Endrőd 1-1</t>
  </si>
  <si>
    <t>KESZARVA11GN</t>
  </si>
  <si>
    <t xml:space="preserve">Szarvas </t>
  </si>
  <si>
    <t>KEENDROD11GN</t>
  </si>
  <si>
    <t>Endrőd 1-1</t>
  </si>
  <si>
    <t>KADHE00012GN</t>
  </si>
  <si>
    <t>Százhalombatta I-2 (DHE)</t>
  </si>
  <si>
    <t>KADHE00013GN</t>
  </si>
  <si>
    <t>Százhalombatta I-3 (DHE)</t>
  </si>
  <si>
    <t>KADHE00015GN</t>
  </si>
  <si>
    <t>Százhalombatta I-5-1(DHE)</t>
  </si>
  <si>
    <t>KADHE0001VEN</t>
  </si>
  <si>
    <t>Százhalombatta I-5-2 (DHE)</t>
  </si>
  <si>
    <t>MISZECSE11GN</t>
  </si>
  <si>
    <t xml:space="preserve">Szécsény </t>
  </si>
  <si>
    <t>KETELJCS53EN</t>
  </si>
  <si>
    <t>Szeged 1+2+Újszeged</t>
  </si>
  <si>
    <t>KESZEGED11GN</t>
  </si>
  <si>
    <t>Szeged 1</t>
  </si>
  <si>
    <t>KESZEGED12GN</t>
  </si>
  <si>
    <t>Szeged 2</t>
  </si>
  <si>
    <t>KEUJSZEG11GN</t>
  </si>
  <si>
    <t xml:space="preserve">Újszeged </t>
  </si>
  <si>
    <t>KATELJCS04EN</t>
  </si>
  <si>
    <t>Székesfehérvár</t>
  </si>
  <si>
    <t>KASZEKES11GN</t>
  </si>
  <si>
    <t>Székesfehérvár 1</t>
  </si>
  <si>
    <t>KASZEKES12GN</t>
  </si>
  <si>
    <t>Székesfehérvár 2</t>
  </si>
  <si>
    <t>KASZABBA11GN</t>
  </si>
  <si>
    <t>Szabadbattyán 1-1</t>
  </si>
  <si>
    <t>KASZABBA1VEN</t>
  </si>
  <si>
    <t>Szabadbattyán 1-2</t>
  </si>
  <si>
    <t>GETELJCS04EN</t>
  </si>
  <si>
    <t>Szekszárd I+II</t>
  </si>
  <si>
    <t>GESZEKSZ11GN</t>
  </si>
  <si>
    <t>Szekszárd I</t>
  </si>
  <si>
    <t>GESZEKSZ21GN</t>
  </si>
  <si>
    <t>Szekszárd II</t>
  </si>
  <si>
    <t>VESZENTE12GN</t>
  </si>
  <si>
    <t>Szentendre 2</t>
  </si>
  <si>
    <t>KETELJCS54EN</t>
  </si>
  <si>
    <t>Szentes I+II</t>
  </si>
  <si>
    <t>KESZENTS11GN</t>
  </si>
  <si>
    <t>Szentes I</t>
  </si>
  <si>
    <t>Épület-TART</t>
  </si>
  <si>
    <t>KESZENTS21GN</t>
  </si>
  <si>
    <t>Szentes II</t>
  </si>
  <si>
    <t>GESZENTG11GN</t>
  </si>
  <si>
    <t xml:space="preserve">Szentgotthárd </t>
  </si>
  <si>
    <t>MISZEREN11GN</t>
  </si>
  <si>
    <t xml:space="preserve">Szerencs </t>
  </si>
  <si>
    <t>VESZIGET11GN</t>
  </si>
  <si>
    <t xml:space="preserve">Szigetmonostor </t>
  </si>
  <si>
    <t>VETELJCS19EN</t>
  </si>
  <si>
    <t>Szigetszentmiklós</t>
  </si>
  <si>
    <t>VESZIGSZ11GN</t>
  </si>
  <si>
    <t>Szigetszentmiklós I</t>
  </si>
  <si>
    <t>VESZIGSZ21GN</t>
  </si>
  <si>
    <t>Szigetszentmiklós II</t>
  </si>
  <si>
    <t>HATELJCS08EN</t>
  </si>
  <si>
    <t xml:space="preserve">Szolnok </t>
  </si>
  <si>
    <t>HASZOLNO11GN</t>
  </si>
  <si>
    <t>Szolnok I</t>
  </si>
  <si>
    <t>HASZOLNO21GN</t>
  </si>
  <si>
    <t>Szolnok II-1</t>
  </si>
  <si>
    <t>HASZOLNO22GN</t>
  </si>
  <si>
    <t>Szolnok II-2</t>
  </si>
  <si>
    <t>GETELJCS05EN</t>
  </si>
  <si>
    <t xml:space="preserve">Szombathely </t>
  </si>
  <si>
    <t>GESZOMBA11GN</t>
  </si>
  <si>
    <t>Szombathely 1</t>
  </si>
  <si>
    <t>GESZOMBA12GN</t>
  </si>
  <si>
    <t>Szombathely 2</t>
  </si>
  <si>
    <t>GESZOMBA13GN</t>
  </si>
  <si>
    <t>Szombathely 3</t>
  </si>
  <si>
    <t>VESZOD0011GN</t>
  </si>
  <si>
    <t xml:space="preserve">Sződ </t>
  </si>
  <si>
    <t>GETAPOLC11GN</t>
  </si>
  <si>
    <t xml:space="preserve">Tapolca </t>
  </si>
  <si>
    <t>MITARNAL11GN</t>
  </si>
  <si>
    <t xml:space="preserve">Tarnalelesz </t>
  </si>
  <si>
    <t>KETASS0011GN</t>
  </si>
  <si>
    <t xml:space="preserve">Tass </t>
  </si>
  <si>
    <t>KATATA0011GN</t>
  </si>
  <si>
    <t xml:space="preserve">Tata </t>
  </si>
  <si>
    <t>KATATABA11GN</t>
  </si>
  <si>
    <t>Tatabánya I</t>
  </si>
  <si>
    <t>KATATABA21GN</t>
  </si>
  <si>
    <t>Tatabánya II</t>
  </si>
  <si>
    <t>KETAZLAR11GN</t>
  </si>
  <si>
    <t xml:space="preserve">Tázlár </t>
  </si>
  <si>
    <t>HATEGLAS11GN</t>
  </si>
  <si>
    <t xml:space="preserve">Téglás </t>
  </si>
  <si>
    <t>HATISZAC11GN</t>
  </si>
  <si>
    <t xml:space="preserve">Tiszacsege </t>
  </si>
  <si>
    <t>MITISZLO11GN</t>
  </si>
  <si>
    <t xml:space="preserve">Tiszalök </t>
  </si>
  <si>
    <t>MITHE00012GN</t>
  </si>
  <si>
    <t>Tiszaújváros I-1-1 (THE)</t>
  </si>
  <si>
    <t>AES Tiszai Erőmű Kft.</t>
  </si>
  <si>
    <t>MITELJCS13EN</t>
  </si>
  <si>
    <t>Tiszaújváros II-3+Kistokaj 1+2</t>
  </si>
  <si>
    <t>MITVK00013GN</t>
  </si>
  <si>
    <t>Tiszaújváros II-3</t>
  </si>
  <si>
    <t>MIKISTOK11GN</t>
  </si>
  <si>
    <t>Kistokaj 1</t>
  </si>
  <si>
    <t>MIKISTOK12GN</t>
  </si>
  <si>
    <t>Kistokaj 2</t>
  </si>
  <si>
    <t>MITHE0001ZEN</t>
  </si>
  <si>
    <t>Tiszaújváros I-1-3</t>
  </si>
  <si>
    <t>MITELJCS14EN</t>
  </si>
  <si>
    <t>TVK</t>
  </si>
  <si>
    <t>MITVK00011GN</t>
  </si>
  <si>
    <t>Tiszaújváros II-1 (TVK)</t>
  </si>
  <si>
    <t>MITVK00014GN</t>
  </si>
  <si>
    <t>Tiszaújváros II-4 (TVK-ER)</t>
  </si>
  <si>
    <t>MITVK00012GN</t>
  </si>
  <si>
    <t>Tiszaújváros II-2 (THE)</t>
  </si>
  <si>
    <t>AES Borsodi Energetikai Kft. (Tiszapalkonya)</t>
  </si>
  <si>
    <t>MITISZAV11GN</t>
  </si>
  <si>
    <t xml:space="preserve">Tiszavasvári </t>
  </si>
  <si>
    <t>KETOTKOM11GN</t>
  </si>
  <si>
    <t>VETOKOL011GN</t>
  </si>
  <si>
    <t xml:space="preserve">Tököl </t>
  </si>
  <si>
    <t>HATOROKS11GN</t>
  </si>
  <si>
    <t>Törökszentmiklós I</t>
  </si>
  <si>
    <t>HATOROKS21GN</t>
  </si>
  <si>
    <t>Törökszentmiklós II</t>
  </si>
  <si>
    <t>KEUJHART11GN</t>
  </si>
  <si>
    <t xml:space="preserve">Újhartyán </t>
  </si>
  <si>
    <t>GEUJKER011GN</t>
  </si>
  <si>
    <t xml:space="preserve">Újkér </t>
  </si>
  <si>
    <t>KEUJKIGY11GN</t>
  </si>
  <si>
    <t xml:space="preserve">Újkígyós </t>
  </si>
  <si>
    <t>KETELJCS07EN</t>
  </si>
  <si>
    <t>Üllés + Kiskundorozsma</t>
  </si>
  <si>
    <t>KEULLES011GN</t>
  </si>
  <si>
    <t>Üllés 1</t>
  </si>
  <si>
    <t>KEKISKUD11GN</t>
  </si>
  <si>
    <t xml:space="preserve">Kiskundorozsma </t>
  </si>
  <si>
    <t>VETELJCS09EN</t>
  </si>
  <si>
    <t>Vác I+III-1-2</t>
  </si>
  <si>
    <t>VEVAC00011GN</t>
  </si>
  <si>
    <t>Vác I</t>
  </si>
  <si>
    <t>VEDCM0001VEN</t>
  </si>
  <si>
    <t>Vác III-1-2</t>
  </si>
  <si>
    <t>VEVAC00021GN</t>
  </si>
  <si>
    <t>Vác II</t>
  </si>
  <si>
    <t>VEDCM00011GN</t>
  </si>
  <si>
    <t>Vác III-1-1 (DCM)</t>
  </si>
  <si>
    <t>MIVADNA011GN</t>
  </si>
  <si>
    <t xml:space="preserve">Vadna </t>
  </si>
  <si>
    <t>GEVARDOM11GN</t>
  </si>
  <si>
    <t xml:space="preserve">Várdomb </t>
  </si>
  <si>
    <t>HAVASARO11GN</t>
  </si>
  <si>
    <t xml:space="preserve">Vásárosnamény </t>
  </si>
  <si>
    <t>GEVASSZE11GN</t>
  </si>
  <si>
    <t xml:space="preserve">Vasszécsény </t>
  </si>
  <si>
    <t>VEVECSES11GN</t>
  </si>
  <si>
    <t>Vecsés 1</t>
  </si>
  <si>
    <t>VEVECSES12GN</t>
  </si>
  <si>
    <t>Vecsés 2</t>
  </si>
  <si>
    <t>VEVECSES13GN</t>
  </si>
  <si>
    <t>Vecsés 3-1</t>
  </si>
  <si>
    <t>VEVECSES1VEN</t>
  </si>
  <si>
    <t>Vecsés 3-2</t>
  </si>
  <si>
    <t>KEVEGEGY11GN</t>
  </si>
  <si>
    <t>KATELJCS55EN</t>
  </si>
  <si>
    <t>Veszprém I-1+I-2+II (BM)</t>
  </si>
  <si>
    <t>KAVESZPR11GN</t>
  </si>
  <si>
    <t>Veszprém I-1</t>
  </si>
  <si>
    <t>KAVESZPR12GN</t>
  </si>
  <si>
    <t>Veszprém I-2</t>
  </si>
  <si>
    <t>KABAKONY11GN</t>
  </si>
  <si>
    <t>Veszprém II (BM)</t>
  </si>
  <si>
    <t>MIZAGYVA11GN</t>
  </si>
  <si>
    <t>Zagyvaszántó 1</t>
  </si>
  <si>
    <t>MIZAGYVA12GN</t>
  </si>
  <si>
    <t>Zagyvaszántó 2</t>
  </si>
  <si>
    <t>GETELJCS06EN</t>
  </si>
  <si>
    <t>Zalaegerszeg 1+2</t>
  </si>
  <si>
    <t>GEZALAEG11GN</t>
  </si>
  <si>
    <t>Zalaegerszeg 1</t>
  </si>
  <si>
    <t>GEZALAEG12GN</t>
  </si>
  <si>
    <t>Zalaegerszeg 2</t>
  </si>
  <si>
    <t>BKG20TART CB</t>
  </si>
  <si>
    <t>KAZSAMBE11GN</t>
  </si>
  <si>
    <t xml:space="preserve">Zsámbék </t>
  </si>
  <si>
    <t>VEZSAMBO12GN</t>
  </si>
  <si>
    <t>Zsámbok 2</t>
  </si>
  <si>
    <t>VEZSAMBO13GN</t>
  </si>
  <si>
    <t>Zsámbok 3</t>
  </si>
  <si>
    <t>MITHE00013GN</t>
  </si>
  <si>
    <t>KATELJCS11EN</t>
  </si>
  <si>
    <t>MOL DUFI</t>
  </si>
  <si>
    <t>KADUFI0011GN</t>
  </si>
  <si>
    <t>Százhalombatta II-1 (DUFI)</t>
  </si>
  <si>
    <t>KADUFI0012GN</t>
  </si>
  <si>
    <t>Százhalombatta II-2 (DUFI)</t>
  </si>
  <si>
    <t>25-50</t>
  </si>
  <si>
    <t>MITHE00011GN</t>
  </si>
  <si>
    <t>Tiszaújváros I-1-2 (TIFO)</t>
  </si>
  <si>
    <t>Szajol 1-2</t>
  </si>
  <si>
    <t>MIVISONT11GN</t>
  </si>
  <si>
    <t>Visonta</t>
  </si>
  <si>
    <t>25-40</t>
  </si>
  <si>
    <t>HAKENDER1VEN</t>
  </si>
  <si>
    <t>Kenderes I-2 (KTD)</t>
  </si>
  <si>
    <t>Mérőállomás</t>
  </si>
  <si>
    <t>GENAGYLE1ZEN</t>
  </si>
  <si>
    <t xml:space="preserve">Nagylengyel KTD NLT </t>
  </si>
  <si>
    <t>GENAGYLE1EEN</t>
  </si>
  <si>
    <t xml:space="preserve">Nagylengyel KTD NLT-3 </t>
  </si>
  <si>
    <t>KEULLES01VEN</t>
  </si>
  <si>
    <t>Üllés 2 (KTD)</t>
  </si>
  <si>
    <t>KAOSI00011GN</t>
  </si>
  <si>
    <t xml:space="preserve">Ősi </t>
  </si>
  <si>
    <t>SÍK-RMG</t>
  </si>
  <si>
    <t>20 - 40</t>
  </si>
  <si>
    <t>KAPETFUR12GN</t>
  </si>
  <si>
    <t>Pétfürdő 2</t>
  </si>
  <si>
    <t>VESOLYMA12GN</t>
  </si>
  <si>
    <t>Solymárvölgy 2</t>
  </si>
  <si>
    <t>KEKARDOS1ZEN</t>
  </si>
  <si>
    <t>HAHAJDUS1VEN</t>
  </si>
  <si>
    <t>Hajdúszoboszló I (KTD)</t>
  </si>
  <si>
    <t>KESZANK01EEN</t>
  </si>
  <si>
    <t>Szank (KTD)</t>
  </si>
  <si>
    <t>GEBABOCS1EEN</t>
  </si>
  <si>
    <t>Babócsa  "0" pont</t>
  </si>
  <si>
    <t xml:space="preserve"> </t>
  </si>
  <si>
    <t>HÁLÓZATI KÓD/ NETWORK CODE</t>
  </si>
  <si>
    <t>Import</t>
  </si>
  <si>
    <t>1.</t>
  </si>
  <si>
    <t>HABEREGD1IIN</t>
  </si>
  <si>
    <t>2.</t>
  </si>
  <si>
    <t>KAMOSONM1IIN</t>
  </si>
  <si>
    <t>3.</t>
  </si>
  <si>
    <t>4.</t>
  </si>
  <si>
    <t>KEENDROD1NNN</t>
  </si>
  <si>
    <t>Endrőd  "0" pont</t>
  </si>
  <si>
    <t>5.</t>
  </si>
  <si>
    <t>HAHAJDUS1NNN</t>
  </si>
  <si>
    <t>6.</t>
  </si>
  <si>
    <t>HAKARCAG2NNN</t>
  </si>
  <si>
    <t>Karcag II (Bucsa)  "0" pont</t>
  </si>
  <si>
    <t>7.</t>
  </si>
  <si>
    <t>KESZANK01NNN</t>
  </si>
  <si>
    <t>8.</t>
  </si>
  <si>
    <t>GEBABOCS1VEN</t>
  </si>
  <si>
    <t>9.</t>
  </si>
  <si>
    <t>GEBABOCS1ZEN</t>
  </si>
  <si>
    <t>Babócsa  "REGIONALIS"</t>
  </si>
  <si>
    <t>10.</t>
  </si>
  <si>
    <t>KEKARDOS1NNN</t>
  </si>
  <si>
    <t>Kardoskút - "REGIONALIS" - 6bar</t>
  </si>
  <si>
    <t>11.</t>
  </si>
  <si>
    <t>KEKARDOS1MNN</t>
  </si>
  <si>
    <t>Kardoskút - "REGIONALIS" - 15bar</t>
  </si>
  <si>
    <t>HAKENDER2NNN</t>
  </si>
  <si>
    <t>Kenderes II Inert  "0" pont</t>
  </si>
  <si>
    <t>28-42</t>
  </si>
  <si>
    <t>nyomásszab. HEAT</t>
  </si>
  <si>
    <t>nyomásszab. TART</t>
  </si>
  <si>
    <t>nyomásszab. FIO</t>
  </si>
  <si>
    <t>Mérési adatok különbségképzéssel</t>
  </si>
  <si>
    <t>ÉPÜLET-GÁZGÉP</t>
  </si>
  <si>
    <t>MOL Nyrt. TKD</t>
  </si>
  <si>
    <t>HASZAJOL1VDN</t>
  </si>
  <si>
    <t>12.</t>
  </si>
  <si>
    <t>Győr 3</t>
  </si>
  <si>
    <t>KAGYOR0013GN</t>
  </si>
  <si>
    <t>Pusztaederics "0" pont</t>
  </si>
  <si>
    <t>Dunaújváros 4</t>
  </si>
  <si>
    <t>KADUNAUJ14GN</t>
  </si>
  <si>
    <t>HAKABA001VEN</t>
  </si>
  <si>
    <t>VETELJCS20EN</t>
  </si>
  <si>
    <t>FGSZ Zrt.</t>
  </si>
  <si>
    <t>Sajókeresztúr</t>
  </si>
  <si>
    <t>Nitrogénművek Zrt.</t>
  </si>
  <si>
    <t>MOL Nyrt. DUFI</t>
  </si>
  <si>
    <t>HATELJCS55EN</t>
  </si>
  <si>
    <t xml:space="preserve">Debrecen  </t>
  </si>
  <si>
    <t>Debrecen II</t>
  </si>
  <si>
    <t>O-I Manufacturing Magyarország Kft.</t>
  </si>
  <si>
    <t>VEULLO0011GN</t>
  </si>
  <si>
    <t>Üllő</t>
  </si>
  <si>
    <t>**</t>
  </si>
  <si>
    <t>***</t>
  </si>
  <si>
    <t>4*</t>
  </si>
  <si>
    <t>5*</t>
  </si>
  <si>
    <t>6*</t>
  </si>
  <si>
    <t>Orosháza I+II-1                     **</t>
  </si>
  <si>
    <t>Orosháza II-2                        **</t>
  </si>
  <si>
    <t>Orosháza I                            **</t>
  </si>
  <si>
    <t>Orosháza II-1                        **</t>
  </si>
  <si>
    <t>Kardoskút 1                       ***</t>
  </si>
  <si>
    <t>Kardoskút 2                       ***</t>
  </si>
  <si>
    <t>Tótkomlós                          4*</t>
  </si>
  <si>
    <t>Battonya                              4*</t>
  </si>
  <si>
    <t>Battonya 1-1                        4*</t>
  </si>
  <si>
    <t>Battonya 1-2                        4*</t>
  </si>
  <si>
    <t>Mezőhegyes                        4*</t>
  </si>
  <si>
    <t>Tiszaújváros I-2 (INERT)     5*</t>
  </si>
  <si>
    <t>Végegyháza                     4*</t>
  </si>
  <si>
    <t>GEPEDERI1ONN</t>
  </si>
  <si>
    <t xml:space="preserve">Ezen kiadási pontokhoz tartozó Entry kapacitás a betáplálási kapacitások 10., 11. sorában szereplő KEKARDOS1NNN Kardoskút "REGIONÁLIS"-6 bar,KEKARDOS1MNN Kardoskút "REGIONÁLIS"-15 bar </t>
  </si>
  <si>
    <t>Ezen kiadási ponthoz tartozó Entry kapacitás a betáplálási kapacitások 10. sorában szereplő KEKARDOS1NNN Kardoskút "REGIONÁLIS"-6 bar</t>
  </si>
  <si>
    <t xml:space="preserve">Ezen kiadási ponthoz tartozó Entry kapacitás a betáplálási kapacitások 11. sorában szereplő KEKARDOS1MNN Kardoskút "REGIONÁLIS"-15 bar </t>
  </si>
  <si>
    <t>Hajdúszoboszló I (FGT be)</t>
  </si>
  <si>
    <t>Pusztaederics (FGT be)</t>
  </si>
  <si>
    <t>HAHAJDUS1FFN</t>
  </si>
  <si>
    <t>GEPEDERI1FFN</t>
  </si>
  <si>
    <t>KEZSANA01FFN</t>
  </si>
  <si>
    <t>Dunaújváros 3 (04.01 - 09.30. között)</t>
  </si>
  <si>
    <t>Dunaújváros 3 (10.01 - 03.31. között)</t>
  </si>
  <si>
    <t>Kardoskút (FGT ki)</t>
  </si>
  <si>
    <t>Pusztaederics (FGT ki)</t>
  </si>
  <si>
    <t>GEPEDERI1NNN</t>
  </si>
  <si>
    <t>HAHAJDUS1ONN</t>
  </si>
  <si>
    <t>KEKARDOS1ONN</t>
  </si>
  <si>
    <t>Kardoskút (FGT Le)</t>
  </si>
  <si>
    <t>KEKARDOS1FFN</t>
  </si>
  <si>
    <t>Zsana (FGT Le)</t>
  </si>
  <si>
    <t xml:space="preserve">Zsana (FGT ki) </t>
  </si>
  <si>
    <t>Gyöngyös+Nagyfüged</t>
  </si>
  <si>
    <t xml:space="preserve">Aba  </t>
  </si>
  <si>
    <t>MITELJCS15EN</t>
  </si>
  <si>
    <t>Budaörs+Budatétény 1+Sz.batta I-5-1</t>
  </si>
  <si>
    <t>7-8</t>
  </si>
  <si>
    <t>VETELJCS55EN</t>
  </si>
  <si>
    <t>SIFGTAROLSEN</t>
  </si>
  <si>
    <t>Gönyü</t>
  </si>
  <si>
    <t>SIK</t>
  </si>
  <si>
    <t>KAGONYU011GN</t>
  </si>
  <si>
    <t>Ecser</t>
  </si>
  <si>
    <t>VEECSER011GN</t>
  </si>
  <si>
    <t>KAAJKA0012GN</t>
  </si>
  <si>
    <t>Ajka 2</t>
  </si>
  <si>
    <t>SITELJCS01EN</t>
  </si>
  <si>
    <t>SIFORRASFSEN</t>
  </si>
  <si>
    <t>Csepel 1-2 + 2</t>
  </si>
  <si>
    <t>VETELJCS21EN</t>
  </si>
  <si>
    <t>KATELJCS16EN</t>
  </si>
  <si>
    <t>Pilisvörösvár + Solymárvölgy 1-2</t>
  </si>
  <si>
    <t>13.</t>
  </si>
  <si>
    <t>14.</t>
  </si>
  <si>
    <t>Tiszavasvári II "0" pont</t>
  </si>
  <si>
    <t>KEALGYO03FFN</t>
  </si>
  <si>
    <t>43,2 - 60</t>
  </si>
  <si>
    <t>SRBIJAGAS</t>
  </si>
  <si>
    <t>E.ON DDGÁZ Gázhálózati Zrt.</t>
  </si>
  <si>
    <t>E.ON KÖGÁZ Gázhálózati Zrt.</t>
  </si>
  <si>
    <t>ISD Power Kft.</t>
  </si>
  <si>
    <t>Transgaz</t>
  </si>
  <si>
    <t>KECSANAD1HHN</t>
  </si>
  <si>
    <t>KEALGYO03ONN</t>
  </si>
  <si>
    <t>MOL Nyrt. KTD összevont betáplálási pontja (2/H)</t>
  </si>
  <si>
    <t>KETELJCS57EN</t>
  </si>
  <si>
    <t>KETELJCS58EN</t>
  </si>
  <si>
    <t>MOL Nyrt. KTD összevont betáplálási pontja (2/S)</t>
  </si>
  <si>
    <t>Ajka 1</t>
  </si>
  <si>
    <t>KALOVASZ1ZEN</t>
  </si>
  <si>
    <t>Lovászpatona  (KÖGÁZ)</t>
  </si>
  <si>
    <t>Lovászpatona (Égáz-Dégáz)</t>
  </si>
  <si>
    <t>KALOVASZ1TEN</t>
  </si>
  <si>
    <t>Lovászpatona 1-T</t>
  </si>
  <si>
    <t>KALOVASZ1EEN</t>
  </si>
  <si>
    <t>Lovászpatona 1-E</t>
  </si>
  <si>
    <t>Tét-3 "0" pont (virtuális)</t>
  </si>
  <si>
    <t>Virtuális betáplálási pont</t>
  </si>
  <si>
    <t>Kapcsolódó Rendszerüzemeltető/NNO/   Neighbouring Network Operator</t>
  </si>
  <si>
    <t>(barg)</t>
  </si>
  <si>
    <t>Kiadási nyomás normál üzemmenet esetén (bar túlnyomás)/ Outlet pressure in case of normal operation (bar overpressure)</t>
  </si>
  <si>
    <t>Kiadási nyomás nem normál üzemmenet esetén (bar túlnyomás)/ Outlet pressure in case of non-normal operation (bar overpressure)</t>
  </si>
  <si>
    <t>Betáplálási minimum nyomás / Minimum entry pressure</t>
  </si>
  <si>
    <t>Betáplálási maximum nyomás / Maximum entry pressure</t>
  </si>
  <si>
    <t>Garantált nyomás* / Guaranteed pressure*</t>
  </si>
  <si>
    <t>Megjegyzés / Comment</t>
  </si>
  <si>
    <t>Kapcsolódó rendszerüzemeltető /  Neighbouring Network Operator</t>
  </si>
  <si>
    <t>Ssz  /          Number</t>
  </si>
  <si>
    <t>Gázátadó állomás/Kiadási pont típusa/                          Gas transfer station type</t>
  </si>
  <si>
    <t xml:space="preserve">Szerződött kiadási nyomás/                       Contracted outlet pressure </t>
  </si>
  <si>
    <t>HÁLÓZATI KÓD/                                                          NETWORK CODE</t>
  </si>
  <si>
    <t>Kiadási pont megnevezése/                                                         Indication of the off-take point</t>
  </si>
  <si>
    <t>VIRTUÁLIS BETÁPLÁLÁSI PONT/ Virtual Supply point</t>
  </si>
  <si>
    <t>FÖLDALATTI GÁZTÁROLÓ/Underground storage</t>
  </si>
  <si>
    <t>Hazai termelés / Domestic production</t>
  </si>
  <si>
    <t>Zsana (FGT ki) megszakítható</t>
  </si>
  <si>
    <t>Plinacro</t>
  </si>
  <si>
    <t>52-75</t>
  </si>
  <si>
    <t>KEALGYO03NNN</t>
  </si>
  <si>
    <t>KEZSANA01NNN</t>
  </si>
  <si>
    <t>Százhalombatta  I-2 + I-3</t>
  </si>
  <si>
    <t>KATELJCS60EN</t>
  </si>
  <si>
    <t>Dunaújváros + Fadd</t>
  </si>
  <si>
    <t>Gas Connect Austria</t>
  </si>
  <si>
    <t>VETELJCS56EN</t>
  </si>
  <si>
    <t>Alag 1+2 + Sződ</t>
  </si>
  <si>
    <t>Dunamenti Erőmű  Zrt.</t>
  </si>
  <si>
    <t>GEDRAVAS1IIN</t>
  </si>
  <si>
    <t>21Z000000000249H</t>
  </si>
  <si>
    <t>Kaba 1-1</t>
  </si>
  <si>
    <t>Kaba 1-2</t>
  </si>
  <si>
    <t>22-63</t>
  </si>
  <si>
    <t xml:space="preserve">Tiszaújváros I-4 (INERT)    </t>
  </si>
  <si>
    <t>25-40 (28)</t>
  </si>
  <si>
    <t>25-63</t>
  </si>
  <si>
    <t>6-8</t>
  </si>
  <si>
    <t>Garantált nyomás</t>
  </si>
  <si>
    <t>Kiadási minimum nyomás</t>
  </si>
  <si>
    <t>Kiadási maximum nyomás</t>
  </si>
  <si>
    <t>GEDRAVAS1HHN</t>
  </si>
  <si>
    <t>21Z000000000236Q</t>
  </si>
  <si>
    <t>21Z000000000154S</t>
  </si>
  <si>
    <t>20 - 42</t>
  </si>
  <si>
    <t>MVM MIFÜ Kft</t>
  </si>
  <si>
    <t>20 (16)</t>
  </si>
  <si>
    <t>MITHE00014GN</t>
  </si>
  <si>
    <t>mérőhíd (betápponton)</t>
  </si>
  <si>
    <t>EIC kód/EIC code</t>
  </si>
  <si>
    <t>21Z000000000139O</t>
  </si>
  <si>
    <t>21Z000000000003C</t>
  </si>
  <si>
    <t>Miskolc II-6</t>
  </si>
  <si>
    <t>Miskolc I+II-6</t>
  </si>
  <si>
    <t>MIVARGAH16GN</t>
  </si>
  <si>
    <t>HABEREGD1HHN</t>
  </si>
  <si>
    <t>21Z000000000270Q</t>
  </si>
  <si>
    <t>Mosonmagyaróvár (AT&gt;HU)</t>
  </si>
  <si>
    <t>Drávaszerdahely (CR&gt;HU)</t>
  </si>
  <si>
    <t>MOL Nyrt. KT</t>
  </si>
  <si>
    <t>Magyar Földgáztároló Zrt.</t>
  </si>
  <si>
    <t>Drávaszerdahely (HU&gt;CR)</t>
  </si>
  <si>
    <t>Kiskundorozsma (HU&gt;RS)</t>
  </si>
  <si>
    <t>HABEREKF1ZEN</t>
  </si>
  <si>
    <t>Berekfürdő - MOL KT (virtuális)</t>
  </si>
  <si>
    <t>Mátrai Erőmű Zrt.</t>
  </si>
  <si>
    <t>BorsodChem Zrt.</t>
  </si>
  <si>
    <t>GYŐR-SZOL Zrt.</t>
  </si>
  <si>
    <t>Duna-Dráva Cement Kft.</t>
  </si>
  <si>
    <t xml:space="preserve">Babócsa                               6* </t>
  </si>
  <si>
    <t>Betáplálási pont megnevezése /                                     Name of the entry point</t>
  </si>
  <si>
    <t>Betáplálási pont típusa / Type of the entry point</t>
  </si>
  <si>
    <t>*Megjegyzés: A rendszerüzemeltető által garantált betáplálási nyomás</t>
  </si>
  <si>
    <t>*Comment:Inlet pressure guaranteed by neighbouring network operator</t>
  </si>
  <si>
    <t>Csanádpalota (HU&gt;RO)</t>
  </si>
  <si>
    <t>GE Hungary Ipari és Kereskedelmi Kft.</t>
  </si>
  <si>
    <t>KATELJCS58EN</t>
  </si>
  <si>
    <t>Guardian Orosháza Üvegipari Kft.</t>
  </si>
  <si>
    <t>MAGÁZ Magyar Gázszolgáltató Kft.</t>
  </si>
  <si>
    <t>Pannon Hőerőmű Zrt.</t>
  </si>
  <si>
    <t>15 (25)</t>
  </si>
  <si>
    <t>Tatabánya Erőmű Kft.</t>
  </si>
  <si>
    <t>MOL Nyrt. TIFO</t>
  </si>
  <si>
    <t>Földalatti gáztárolói besajtolás / Injection to underground storages</t>
  </si>
  <si>
    <t>Ezen kiadási ponthoz tartozó Entry kapacitás a betáplálási kapacitások 12. sorában szereplő HAKENDER2NNN Kenderes II Inert "O" pont</t>
  </si>
  <si>
    <t>Ezen kiadási ponthoz tartozó Entry kapacitás a betáplálási kapacitások 13. sorában szereplő GEBABOCS1ZEN Babócsa "REGIONÁLIS"</t>
  </si>
  <si>
    <t>*</t>
  </si>
  <si>
    <t>Megjegyzés: A kapcsolódó rendszerüzemeltető által garantált kiadási nyomás</t>
  </si>
  <si>
    <t>Beregdaróc 800 (HU&gt;UA)</t>
  </si>
  <si>
    <t>Beregdaróc 1400 (UA&gt;HU)</t>
  </si>
  <si>
    <t>Csanádpalota (RO&gt;HU)</t>
  </si>
  <si>
    <t>KECSANAD1IIN</t>
  </si>
  <si>
    <t>MINYIRTE15GN</t>
  </si>
  <si>
    <t>Nyírtelek 5</t>
  </si>
  <si>
    <t>Natural Gas Service Ipari és szolgáltató Kft.</t>
  </si>
  <si>
    <t>Csepeli Erőmű Kft.</t>
  </si>
  <si>
    <t>KATELJCS59EN</t>
  </si>
  <si>
    <t>15-63</t>
  </si>
  <si>
    <t>MITISZAV2NN</t>
  </si>
  <si>
    <t>KONTÉNER-GÁZGÉP</t>
  </si>
  <si>
    <t>ÉPÜLET-TART</t>
  </si>
  <si>
    <t>KONT-GÁZGÉP</t>
  </si>
  <si>
    <t>SZEK-GÁZGÉP</t>
  </si>
  <si>
    <t>MINYIRTE14GN</t>
  </si>
  <si>
    <t>Nyírtelek 4</t>
  </si>
  <si>
    <t>Nyíregyháza 1+2 + Nyírtelek 4</t>
  </si>
  <si>
    <t>KEKISKUD1HHN</t>
  </si>
  <si>
    <t>ÉPÜLET GÁZGÉP/TART</t>
  </si>
  <si>
    <t>SÍK-GÁZGÉP</t>
  </si>
  <si>
    <t>HABEREKF1NNN</t>
  </si>
  <si>
    <t>Berekfürdő  "0" pont</t>
  </si>
  <si>
    <t>Zsámbok  "0" pont</t>
  </si>
  <si>
    <t>VEZSAMBO1NNN</t>
  </si>
  <si>
    <t>HAANARCS11GN</t>
  </si>
  <si>
    <t>HAPETNEH11GN</t>
  </si>
  <si>
    <t>GEFADD0011GN</t>
  </si>
  <si>
    <t>Hajdúszoboszló  "0" pont*</t>
  </si>
  <si>
    <t>Szank  "0" pont*</t>
  </si>
  <si>
    <t>Berekfürdő 1-1+1-E</t>
  </si>
  <si>
    <t>Berekfürdő 1-E</t>
  </si>
  <si>
    <t>Kaposvár III-E</t>
  </si>
  <si>
    <t xml:space="preserve">Gellénháza </t>
  </si>
  <si>
    <t xml:space="preserve">Kaposvár III (Biogáz) </t>
  </si>
  <si>
    <t>Kardoskút (KTD)</t>
  </si>
  <si>
    <t>GEKAPOSV3EEN</t>
  </si>
  <si>
    <t>GEKAPOSV3VEN</t>
  </si>
  <si>
    <t>Uniper Hungary Kft.</t>
  </si>
  <si>
    <t>MINEMESB11GN</t>
  </si>
  <si>
    <t>Kaposvár I+II+III-E</t>
  </si>
  <si>
    <t>39WKEALGYO03NNNZ</t>
  </si>
  <si>
    <t>39WGEBABOCS1VENA</t>
  </si>
  <si>
    <t>39WKEENDROD1NNNN</t>
  </si>
  <si>
    <t>39WHAHAJDUS1NNNM</t>
  </si>
  <si>
    <t>39WHAKARCAG2NNNL</t>
  </si>
  <si>
    <t>39WGEPEDERI1ONNJ</t>
  </si>
  <si>
    <t>39WHABEREKF1NN-G</t>
  </si>
  <si>
    <t>39WVEZSAMBO1NN-Z</t>
  </si>
  <si>
    <t>39WKESZANK01NNNP</t>
  </si>
  <si>
    <t>39WKEKARDOS1NNNK</t>
  </si>
  <si>
    <t>39WKEKARDOS1MNNO</t>
  </si>
  <si>
    <t>39WHAKENDER2NNNQ</t>
  </si>
  <si>
    <t>39WGEBABOCS1ZENV</t>
  </si>
  <si>
    <t>39WMITISZAV2NNNR</t>
  </si>
  <si>
    <t>39WKETELJCS58EN1</t>
  </si>
  <si>
    <t>39WKETELJCS57EN5</t>
  </si>
  <si>
    <t>39WHAHAJDUS1ONNI</t>
  </si>
  <si>
    <t>39WKEKARDOS1ONNG</t>
  </si>
  <si>
    <t>39WGEPEDERI1NNNN</t>
  </si>
  <si>
    <t>39WKEZSANA01NNNE</t>
  </si>
  <si>
    <t>39WKALOVASZ1ZE08</t>
  </si>
  <si>
    <t>39WHABEREKF1ZENL</t>
  </si>
  <si>
    <t>39WGEKAPOSV3VE0O</t>
  </si>
  <si>
    <t>39ZKAABA00011GNE</t>
  </si>
  <si>
    <t>39ZMIABAUJK11GNS</t>
  </si>
  <si>
    <t>39ZHAABONY011GNN</t>
  </si>
  <si>
    <t>39ZKAAJKA0011GNN</t>
  </si>
  <si>
    <t>39ZKAAJKA0012GNJ</t>
  </si>
  <si>
    <t>39ZVEALAG0011GN2</t>
  </si>
  <si>
    <t>39ZVETELJCS56EN9</t>
  </si>
  <si>
    <t>39ZVEALAG0012GNZ</t>
  </si>
  <si>
    <t>39ZKEALGYO011GN1</t>
  </si>
  <si>
    <t>39ZKEALGYO021GNX</t>
  </si>
  <si>
    <t>39ZKAALMASF11GNW</t>
  </si>
  <si>
    <t>39ZVESZOD0011GN6</t>
  </si>
  <si>
    <t>39ZHAANARCS11GNK</t>
  </si>
  <si>
    <t>39ZGEBABOCS11GN8</t>
  </si>
  <si>
    <t>39ZKABABOLN11GN8</t>
  </si>
  <si>
    <t>39ZKETELJCS55EN8</t>
  </si>
  <si>
    <t>39ZKEBAJA0011GNQ</t>
  </si>
  <si>
    <t>39ZKEBAJA0012GNM</t>
  </si>
  <si>
    <t>39ZVEBALASS11GNJ</t>
  </si>
  <si>
    <t>39ZKABFUZFO11GNV</t>
  </si>
  <si>
    <t>39ZHABALKAN11GNT</t>
  </si>
  <si>
    <t>39ZHABALMAZ11GNF</t>
  </si>
  <si>
    <t>39ZGEBATA0011GNP</t>
  </si>
  <si>
    <t>39ZGEBATASZ11GNQ</t>
  </si>
  <si>
    <t>39ZKEBATMON11GNF</t>
  </si>
  <si>
    <t>39ZKEBATMON1VENC</t>
  </si>
  <si>
    <t>39ZMIBATONY11GNE</t>
  </si>
  <si>
    <t>39ZKEBATTON11GNX</t>
  </si>
  <si>
    <t>39ZGEBECSEH11GNG</t>
  </si>
  <si>
    <t>39ZHABEREGD11GN1</t>
  </si>
  <si>
    <t>39ZHABEREKF11GNZ</t>
  </si>
  <si>
    <t>39ZHATELJCS60E-A</t>
  </si>
  <si>
    <t>39ZHABEREKF1EENQ</t>
  </si>
  <si>
    <t>39ZHABERETT11G08</t>
  </si>
  <si>
    <t>39ZKABERHID11GNZ</t>
  </si>
  <si>
    <t>39ZGEBONYHA11GNC</t>
  </si>
  <si>
    <t>39ZMITELJCS09ENH</t>
  </si>
  <si>
    <t>39ZVETELJCS17ENP</t>
  </si>
  <si>
    <t>39ZKABUDATE11GNB</t>
  </si>
  <si>
    <t>39ZKABUDATE12GN7</t>
  </si>
  <si>
    <t>39ZVEBUDAOR1VENX</t>
  </si>
  <si>
    <t>39ZVETELJCS55END</t>
  </si>
  <si>
    <t>39ZKEBUGAC011GNS</t>
  </si>
  <si>
    <t>39ZKEBEKES011GN8</t>
  </si>
  <si>
    <t>39ZKEBEKESC11GNA</t>
  </si>
  <si>
    <t>39ZKETELJCS01ENC</t>
  </si>
  <si>
    <t>39ZKEBEKESC12GN6</t>
  </si>
  <si>
    <t>39ZKEBEKESC13GN2</t>
  </si>
  <si>
    <t>39ZMIBELAPA11GNT</t>
  </si>
  <si>
    <t>39ZKABONY0011GN2</t>
  </si>
  <si>
    <t>39ZHABODONH11GNM</t>
  </si>
  <si>
    <t>39ZHABODONH1VENJ</t>
  </si>
  <si>
    <t>39ZHACEGLED21GN5</t>
  </si>
  <si>
    <t>39ZVECEGLBE11GNH</t>
  </si>
  <si>
    <t>39ZGECELLDO11GNJ</t>
  </si>
  <si>
    <t>39ZMICENTER12GN4</t>
  </si>
  <si>
    <t>39ZMICENTER1ZENQ</t>
  </si>
  <si>
    <t>39ZMICENTER1VEN5</t>
  </si>
  <si>
    <t>39ZVECSEPEL11GNM</t>
  </si>
  <si>
    <t>39ZVECSEPEL1VENJ</t>
  </si>
  <si>
    <t>39ZVETELJCS21EN7</t>
  </si>
  <si>
    <t>39ZVECSEPEL12GNI</t>
  </si>
  <si>
    <t>39ZKECSONGR11GN4</t>
  </si>
  <si>
    <t>39ZKECSONGR21G08</t>
  </si>
  <si>
    <t>39ZGECSORNA11GN3</t>
  </si>
  <si>
    <t>39ZGECSURGO11GNP</t>
  </si>
  <si>
    <t>39ZGECSAKAN11GND</t>
  </si>
  <si>
    <t>39ZMICSANY011GNI</t>
  </si>
  <si>
    <t>39ZKECSOLYO11GNN</t>
  </si>
  <si>
    <t>39ZHATELJCS55ENL</t>
  </si>
  <si>
    <t>39ZHADEBREC11GN2</t>
  </si>
  <si>
    <t>39ZHADEBREC12GNZ</t>
  </si>
  <si>
    <t>39ZHADEBREC13GNV</t>
  </si>
  <si>
    <t>39ZHADEBREC21GNY</t>
  </si>
  <si>
    <t>39ZGEDEVECS11GNV</t>
  </si>
  <si>
    <t>39ZKADOROG011GNN</t>
  </si>
  <si>
    <t>39ZKATELJCS02ENJ</t>
  </si>
  <si>
    <t>39ZKADOROG012GNJ</t>
  </si>
  <si>
    <t>39ZKADUNAUJ11GNA</t>
  </si>
  <si>
    <t>39ZKADUNAUJ12GN6</t>
  </si>
  <si>
    <t>39ZKADUNAUJ13GN2</t>
  </si>
  <si>
    <t>39ZKADUNAUJ14GNZ</t>
  </si>
  <si>
    <t>39ZKATELJCS60ENY</t>
  </si>
  <si>
    <t>39ZKATELJCS14EN6</t>
  </si>
  <si>
    <t>39ZKEDOMSOD11GN2</t>
  </si>
  <si>
    <t>39ZHAEBES0011GN8</t>
  </si>
  <si>
    <t>39ZHAECSEGF11GN4</t>
  </si>
  <si>
    <t>39ZVEECSER011GN9</t>
  </si>
  <si>
    <t>39ZMIEGER0011GNR</t>
  </si>
  <si>
    <t>39ZMIEGER0021GNM</t>
  </si>
  <si>
    <t>39ZMITELJCS02EN8</t>
  </si>
  <si>
    <t>39ZHAEGYEK011GN9</t>
  </si>
  <si>
    <t>39ZKEENDROD11GNG</t>
  </si>
  <si>
    <t>39ZKEENDROD1VEND</t>
  </si>
  <si>
    <t>39ZGEFADD0011GNR</t>
  </si>
  <si>
    <t>39ZHAFEGYVE11GN7</t>
  </si>
  <si>
    <t>39ZKEFELSOS11G08</t>
  </si>
  <si>
    <t>39ZGEFERTOS11GNQ</t>
  </si>
  <si>
    <t>39ZVEFOT00011GNM</t>
  </si>
  <si>
    <t>39ZKEGEREND11GNW</t>
  </si>
  <si>
    <t>39ZKETELJCS02EN8</t>
  </si>
  <si>
    <t>39ZGEGUTORF11GN8</t>
  </si>
  <si>
    <t>39ZKEGYULA011GNT</t>
  </si>
  <si>
    <t>39ZVEGYAL0011GNP</t>
  </si>
  <si>
    <t>39ZKAGYOR0011GN5</t>
  </si>
  <si>
    <t>39ZKATELJCS56ENF</t>
  </si>
  <si>
    <t>39ZKAGYOR0012GN1</t>
  </si>
  <si>
    <t>39ZKAGYOR0013GNY</t>
  </si>
  <si>
    <t>39ZHAGYORTE11GNG</t>
  </si>
  <si>
    <t>39ZHATELJCS03ENH</t>
  </si>
  <si>
    <t>39ZHAGYORTE12GNC</t>
  </si>
  <si>
    <t>39ZMIGYONGY11GN6</t>
  </si>
  <si>
    <t>39ZMITELJCS15ENS</t>
  </si>
  <si>
    <t>39ZVEGODOLL11GNN</t>
  </si>
  <si>
    <t>39ZVETELJCS05EN1</t>
  </si>
  <si>
    <t>39ZVEGODOLL12GNJ</t>
  </si>
  <si>
    <t>39ZKAGONYU011GNX</t>
  </si>
  <si>
    <t>39ZHAHAJDUB11GN6</t>
  </si>
  <si>
    <t>39ZHAHAJDUS21GNA</t>
  </si>
  <si>
    <t>39ZHAHSAMSO11GNU</t>
  </si>
  <si>
    <t>39ZMIHATVAN11GNC</t>
  </si>
  <si>
    <t>39ZKAHEREND11GNW</t>
  </si>
  <si>
    <t>39ZGEHAROMF11GNS</t>
  </si>
  <si>
    <t>39ZVEHARSHE11GNR</t>
  </si>
  <si>
    <t>39ZKEHODMEZ11GNP</t>
  </si>
  <si>
    <t>39ZMIIBRANY11GNK</t>
  </si>
  <si>
    <t>39ZGEIHAROS11GNL</t>
  </si>
  <si>
    <t>39ZVEIKARUS11GND</t>
  </si>
  <si>
    <t>39ZVEIKARUS12GN9</t>
  </si>
  <si>
    <t>39ZKAIKRENY11GNK</t>
  </si>
  <si>
    <t>39ZKEJANOSH11GNA</t>
  </si>
  <si>
    <t>39ZGEJAHAZA11G08</t>
  </si>
  <si>
    <t>39ZMIJARDAN11GN4</t>
  </si>
  <si>
    <t>39ZMIJASZBE11GNE</t>
  </si>
  <si>
    <t>39ZMIJASZDO11GNE</t>
  </si>
  <si>
    <t>39ZHAKABA0011GNC</t>
  </si>
  <si>
    <t>39ZHAKABA001VEN9</t>
  </si>
  <si>
    <t>39ZKEKALOCS11GNQ</t>
  </si>
  <si>
    <t>39ZGEKAPOSV11GNN</t>
  </si>
  <si>
    <t>39ZGETELJCS01ENR</t>
  </si>
  <si>
    <t>39ZGEKAPOSV21GNI</t>
  </si>
  <si>
    <t>39ZGEKAPOSV3EE0D</t>
  </si>
  <si>
    <t>39ZGEKAPUVA11GN6</t>
  </si>
  <si>
    <t>39ZHAKARCAG11GNJ</t>
  </si>
  <si>
    <t>39ZKEKARDOS11GND</t>
  </si>
  <si>
    <t>39ZKEKARDOS1WEN6</t>
  </si>
  <si>
    <t>39ZMITELJCS01ENC</t>
  </si>
  <si>
    <t>39ZMIKAZINC11GN4</t>
  </si>
  <si>
    <t>39ZMIKAZINC21G08</t>
  </si>
  <si>
    <t>39ZMIBVK00011GNZ</t>
  </si>
  <si>
    <t>39ZMIBVK00012GNV</t>
  </si>
  <si>
    <t>39ZMIBHE00011GN7</t>
  </si>
  <si>
    <t>39ZMIBVK00021GNU</t>
  </si>
  <si>
    <t>39ZKEKECSKE11GNQ</t>
  </si>
  <si>
    <t>39ZKETELJCS03EN4</t>
  </si>
  <si>
    <t>39ZKEKECSKE12GNM</t>
  </si>
  <si>
    <t>39ZKEKECSKE21GNL</t>
  </si>
  <si>
    <t>39ZHAKENDER11GNO</t>
  </si>
  <si>
    <t>39ZKEKEREKE11GN3</t>
  </si>
  <si>
    <t>39ZGEKESZTH11GNJ</t>
  </si>
  <si>
    <t>39ZKEKISKUD11GNR</t>
  </si>
  <si>
    <t>39ZKEKISKUF11GNF</t>
  </si>
  <si>
    <t>39ZKETELJCS04EN0</t>
  </si>
  <si>
    <t>39ZKEKISKUF21GNA</t>
  </si>
  <si>
    <t>39ZKEKISKUH11GN3</t>
  </si>
  <si>
    <t>39ZKEKISKUM11GNA</t>
  </si>
  <si>
    <t>39ZMIKISTOK11GNT</t>
  </si>
  <si>
    <t>39ZMIKISTOK12GNP</t>
  </si>
  <si>
    <t>39ZHAKISVAR11GN8</t>
  </si>
  <si>
    <t>39ZHATELJCS53ENT</t>
  </si>
  <si>
    <t>39ZHAKISVAR12GN4</t>
  </si>
  <si>
    <t>39ZKEKISZOM11GN6</t>
  </si>
  <si>
    <t>39ZHAKISUJS11GNL</t>
  </si>
  <si>
    <t>39ZKAKOMARO11GNU</t>
  </si>
  <si>
    <t>39ZKEKUNADA11GNL</t>
  </si>
  <si>
    <t>39ZKEKUNFEH11GN6</t>
  </si>
  <si>
    <t>39ZKEKUNSMA11G08</t>
  </si>
  <si>
    <t>39ZMIKAL00011GNQ</t>
  </si>
  <si>
    <t>39ZGEKALD0011GNB</t>
  </si>
  <si>
    <t>39ZKAKAPOLN11GN5</t>
  </si>
  <si>
    <t>39ZKATELJCS15EN2</t>
  </si>
  <si>
    <t>39ZVEKOBANY11GNH</t>
  </si>
  <si>
    <t>39ZVEKOBANY12GND</t>
  </si>
  <si>
    <t>39ZKAKOROSH11GNJ</t>
  </si>
  <si>
    <t>39ZGEKOSZEG11GNU</t>
  </si>
  <si>
    <t>39ZGEKORMEN11GNR</t>
  </si>
  <si>
    <t>39ZKELAJOSM11GNV</t>
  </si>
  <si>
    <t>39ZGELENGYE11GN3</t>
  </si>
  <si>
    <t>39ZGELENTI011GNL</t>
  </si>
  <si>
    <t>39ZGELENTI01VENI</t>
  </si>
  <si>
    <t>39ZKATELJCS58EN7</t>
  </si>
  <si>
    <t>39ZKATELJCS59EN3</t>
  </si>
  <si>
    <t>39ZKALOVASZ11GND</t>
  </si>
  <si>
    <t>39ZKALOVASZ1VENA</t>
  </si>
  <si>
    <t>39ZKALOVASZ1EEN4</t>
  </si>
  <si>
    <t>39ZKALOVASZ1TENI</t>
  </si>
  <si>
    <t>39ZKATELJCS11ENI</t>
  </si>
  <si>
    <t>39ZGEMAGYSZ11GNF</t>
  </si>
  <si>
    <t>39ZVEMAJOSH11GNI</t>
  </si>
  <si>
    <t>39ZKEMAKAD011GNR</t>
  </si>
  <si>
    <t>39ZKEMAKO0011GN6</t>
  </si>
  <si>
    <t>39ZGEMARCAL11GN6</t>
  </si>
  <si>
    <t>39ZHAMARTFU11GN1</t>
  </si>
  <si>
    <t>39ZGEMARAZA11GNO</t>
  </si>
  <si>
    <t>39ZGEMEGGYE11GNI</t>
  </si>
  <si>
    <t>39ZKEMEZOBE11GN3</t>
  </si>
  <si>
    <t>39ZMIMEZOCS11GNN</t>
  </si>
  <si>
    <t>39ZKEMEZOHE11GNZ</t>
  </si>
  <si>
    <t>39ZMIMEZOKO11GNS</t>
  </si>
  <si>
    <t>39ZMIMEZONA11GNH</t>
  </si>
  <si>
    <t>39ZHAMEZOSA11GNW</t>
  </si>
  <si>
    <t>39ZKAMEZOSZ11GNS</t>
  </si>
  <si>
    <t>39ZHAMEZOTU11GNG</t>
  </si>
  <si>
    <t>39ZHATELJCS54ENP</t>
  </si>
  <si>
    <t>39ZMIMISKOL11G08</t>
  </si>
  <si>
    <t>39ZMITELJCS11EN7</t>
  </si>
  <si>
    <t>39ZMIVARGAH11GNW</t>
  </si>
  <si>
    <t>39ZMIVARGAH12GNS</t>
  </si>
  <si>
    <t>39ZMIVARGAH15GNG</t>
  </si>
  <si>
    <t>39ZMIHCM00011GNU</t>
  </si>
  <si>
    <t>39ZGEMOHACS11GNR</t>
  </si>
  <si>
    <t>39ZVEMONOR011GNP</t>
  </si>
  <si>
    <t>39ZKAMOSONM11GNU</t>
  </si>
  <si>
    <t>39ZKAMOSSZM11GNP</t>
  </si>
  <si>
    <t>39ZKEMURONY11GN7</t>
  </si>
  <si>
    <t>39ZHAMANDOK11GNE</t>
  </si>
  <si>
    <t>39ZHAMARIAP11GN6</t>
  </si>
  <si>
    <t>39ZHATELJCS10ENO</t>
  </si>
  <si>
    <t>39ZMIMATRAD11GNC</t>
  </si>
  <si>
    <t>39ZMIMATRAT11GNR</t>
  </si>
  <si>
    <t>39ZKEMEHKER11GNO</t>
  </si>
  <si>
    <t>39ZHANAGYAR11GNS</t>
  </si>
  <si>
    <t>39ZGENAGYAT11GNI</t>
  </si>
  <si>
    <t>39ZMINAGYFU11G08</t>
  </si>
  <si>
    <t>39ZHANAGYHE11GNK</t>
  </si>
  <si>
    <t>39ZGENAGYKA11GNP</t>
  </si>
  <si>
    <t>39ZGENAGYKA1VENM</t>
  </si>
  <si>
    <t>39ZKENAGYKO11GN0</t>
  </si>
  <si>
    <t>39ZGENAGYLE11GNV</t>
  </si>
  <si>
    <t>39ZGENAGYLE1VENS</t>
  </si>
  <si>
    <t>39ZGENAGYLE1ZENC</t>
  </si>
  <si>
    <t>39ZGENAGYLE1EENM</t>
  </si>
  <si>
    <t>39ZGENAGYLE1WENO</t>
  </si>
  <si>
    <t>39ZKENAGYMA11GNX</t>
  </si>
  <si>
    <t>39ZKANAGYSA11GN2</t>
  </si>
  <si>
    <t>39ZHANAPKOR11GNZ</t>
  </si>
  <si>
    <t>39ZMINEMESB11GNE</t>
  </si>
  <si>
    <t>39ZKANYERGE11GN7</t>
  </si>
  <si>
    <t>39ZMINYIRBO11GN9</t>
  </si>
  <si>
    <t>39ZHANYIREG11GNC</t>
  </si>
  <si>
    <t>39ZHATELJCS11ENK</t>
  </si>
  <si>
    <t>39ZHANYIREG12GN8</t>
  </si>
  <si>
    <t>39ZHANYIRME11GN5</t>
  </si>
  <si>
    <t>39ZMINYIRTE13GN9</t>
  </si>
  <si>
    <t>39ZMINYIRTE14GN5</t>
  </si>
  <si>
    <t>39ZMINYIRTE15GN1</t>
  </si>
  <si>
    <t>39ZKANADASD11GNI</t>
  </si>
  <si>
    <t>39ZKANADASD1VENF</t>
  </si>
  <si>
    <t>39ZKATELJCS54ENN</t>
  </si>
  <si>
    <t>39ZKANADASD12GNE</t>
  </si>
  <si>
    <t>39ZHANADUDV11GN5</t>
  </si>
  <si>
    <t>39ZKEOROSHA11GNB</t>
  </si>
  <si>
    <t>39ZKETELJCS05ENX</t>
  </si>
  <si>
    <t>39ZKEOROSHA21GN6</t>
  </si>
  <si>
    <t>39ZKEOROSHA22GN2</t>
  </si>
  <si>
    <t>39ZKEOROSHA23GNZ</t>
  </si>
  <si>
    <t>39ZGEPALOTA11GNC</t>
  </si>
  <si>
    <t>39ZKAPAPKES11GN1</t>
  </si>
  <si>
    <t>39ZHAPETNEH11GN6</t>
  </si>
  <si>
    <t>39ZVEPILISV11G08</t>
  </si>
  <si>
    <t>39ZVETELJCS18ENL</t>
  </si>
  <si>
    <t>39ZKEPUSZTF11GNN</t>
  </si>
  <si>
    <t>39ZKEPUSZTS11GNJ</t>
  </si>
  <si>
    <t>39ZKEPUSZTV11GN1</t>
  </si>
  <si>
    <t>39ZKEPALMON11GN7</t>
  </si>
  <si>
    <t>39ZKAPAPA0011GNE</t>
  </si>
  <si>
    <t>39ZMIPASZTO11GNL</t>
  </si>
  <si>
    <t>39ZMIPASZTO12GNH</t>
  </si>
  <si>
    <t>39ZGEPECS0011GNP</t>
  </si>
  <si>
    <t>39ZGETELJCS07EN3</t>
  </si>
  <si>
    <t>39ZGEPECS0012GNL</t>
  </si>
  <si>
    <t>39ZGEPECS0021GNK</t>
  </si>
  <si>
    <t>39ZGEPECS0031GNF</t>
  </si>
  <si>
    <t>39ZMIPETERV11GN1</t>
  </si>
  <si>
    <t>39ZKAPETFUR11GN7</t>
  </si>
  <si>
    <t>39ZKAPETFUR12GN3</t>
  </si>
  <si>
    <t>39ZGEPOKASZ11GNZ</t>
  </si>
  <si>
    <t>39ZGEPOKASZ1VENW</t>
  </si>
  <si>
    <t>39ZHAPUSPOK11GNA</t>
  </si>
  <si>
    <t>39ZGERAPOSK11GNC</t>
  </si>
  <si>
    <t>39ZVEROMHAN11GNG</t>
  </si>
  <si>
    <t>39ZMIRUDABA11GNB</t>
  </si>
  <si>
    <t>39ZVERAKOSP11GNH</t>
  </si>
  <si>
    <t>39ZVERAKOSP12GND</t>
  </si>
  <si>
    <t>39ZGEREPCEL11GNC</t>
  </si>
  <si>
    <t>39ZVERETSAG11GN7</t>
  </si>
  <si>
    <t>39ZMISAJOKE11GNL</t>
  </si>
  <si>
    <t>39ZMISAJOSZ11GNO</t>
  </si>
  <si>
    <t>39ZMISAJOVE11GNI</t>
  </si>
  <si>
    <t>39ZMISALGOT11GNN</t>
  </si>
  <si>
    <t>39ZMITELJCS06ENT</t>
  </si>
  <si>
    <t>39ZMISALGOT12GNJ</t>
  </si>
  <si>
    <t>39ZKESARKAD11GNK</t>
  </si>
  <si>
    <t>39ZKETELJCS06ENT</t>
  </si>
  <si>
    <t>39ZKESOLTVA11GNT</t>
  </si>
  <si>
    <t>39ZVESOLYMA11GNK</t>
  </si>
  <si>
    <t>39ZVESOLYMA1VENH</t>
  </si>
  <si>
    <t>39ZVESOLYMA12GNG</t>
  </si>
  <si>
    <t>39ZGESOMOGJ11GNF</t>
  </si>
  <si>
    <t>39ZGESOMSAM11GN7</t>
  </si>
  <si>
    <t>39ZGESOPRON11GNW</t>
  </si>
  <si>
    <t>39ZGETELJCS03ENJ</t>
  </si>
  <si>
    <t>39ZGESOPRON12GNS</t>
  </si>
  <si>
    <t>39ZGESOPRON1VENT</t>
  </si>
  <si>
    <t>39ZVESOROKS11GNQ</t>
  </si>
  <si>
    <t>39ZVESOROKS1VENN</t>
  </si>
  <si>
    <t>39ZKASZABBA11GNH</t>
  </si>
  <si>
    <t>39ZKASZABBA1VENE</t>
  </si>
  <si>
    <t>39ZKASZABAD11GN6</t>
  </si>
  <si>
    <t>39ZKATELJCS12ENE</t>
  </si>
  <si>
    <t>39ZKASZABAD12GN2</t>
  </si>
  <si>
    <t>39ZHASZAJOL11GNK</t>
  </si>
  <si>
    <t>39ZHASZAJOL1VDNK</t>
  </si>
  <si>
    <t>39ZKESZANK011GNI</t>
  </si>
  <si>
    <t>39ZKESZARVA11GNY</t>
  </si>
  <si>
    <t>39ZKETELJCS56EN4</t>
  </si>
  <si>
    <t>39ZKESZEGED11GN2</t>
  </si>
  <si>
    <t>39ZKETELJCS53ENG</t>
  </si>
  <si>
    <t>39ZKESZEGED12GNZ</t>
  </si>
  <si>
    <t>39ZGESZEKSZ11GNE</t>
  </si>
  <si>
    <t>39ZGETELJCS04ENF</t>
  </si>
  <si>
    <t>39ZGESZEKSZ21GN9</t>
  </si>
  <si>
    <t>39ZVESZENTE11GNP</t>
  </si>
  <si>
    <t>39ZVESZENTE12GNL</t>
  </si>
  <si>
    <t>39ZKESZENTS11GNA</t>
  </si>
  <si>
    <t>39ZKETELJCS54ENC</t>
  </si>
  <si>
    <t>39ZKESZENTS21GN5</t>
  </si>
  <si>
    <t>39ZGESZENTG11GNN</t>
  </si>
  <si>
    <t>39ZMISZEREN11GN2</t>
  </si>
  <si>
    <t>39ZVESZIGET11GNN</t>
  </si>
  <si>
    <t>39ZVETELJCS19ENH</t>
  </si>
  <si>
    <t>39ZVESZIGSZ11GN0</t>
  </si>
  <si>
    <t>39ZVESZIGSZ21GNW</t>
  </si>
  <si>
    <t>39ZHATELJCS08ENY</t>
  </si>
  <si>
    <t>39ZHASZOLNO11GNF</t>
  </si>
  <si>
    <t>39ZHASZOLNO21GNA</t>
  </si>
  <si>
    <t>39ZHASZOLNO22GN6</t>
  </si>
  <si>
    <t>39ZGETELJCS05ENB</t>
  </si>
  <si>
    <t>39ZGESZOMBA11GNT</t>
  </si>
  <si>
    <t>39ZGESZOMBA12GNP</t>
  </si>
  <si>
    <t>39ZGESZOMBA13GNL</t>
  </si>
  <si>
    <t>39ZKADHE00012GNT</t>
  </si>
  <si>
    <t>39ZKADHE00013GNP</t>
  </si>
  <si>
    <t>39ZKATELJCS16ENZ</t>
  </si>
  <si>
    <t>39ZKADHE00015GNH</t>
  </si>
  <si>
    <t>39ZKADHE00014GNL</t>
  </si>
  <si>
    <t>39ZKADHE0001VENU</t>
  </si>
  <si>
    <t>39ZMISZECSE11GN4</t>
  </si>
  <si>
    <t>39ZKATELJCS04ENB</t>
  </si>
  <si>
    <t>39ZKASZEKES11GN2</t>
  </si>
  <si>
    <t>39ZKASZEKES12GNZ</t>
  </si>
  <si>
    <t>39ZMISAMSON11GNS</t>
  </si>
  <si>
    <t>39ZMISAROSP11GNC</t>
  </si>
  <si>
    <t>39ZGESARVAR11GNB</t>
  </si>
  <si>
    <t>39ZHASARAND11GNM</t>
  </si>
  <si>
    <t>39ZGESUMEGC11GN3</t>
  </si>
  <si>
    <t>39ZGESUMEGC1VEN0</t>
  </si>
  <si>
    <t>39ZMITELJCS14ENW</t>
  </si>
  <si>
    <t>39ZGETAPOLC11GND</t>
  </si>
  <si>
    <t>39ZMITARNAL11GNB</t>
  </si>
  <si>
    <t>39ZKETASS0011GNA</t>
  </si>
  <si>
    <t>39ZKATATA0011GN8</t>
  </si>
  <si>
    <t>39ZKATATABA11GNJ</t>
  </si>
  <si>
    <t>39ZKATATABA21GNE</t>
  </si>
  <si>
    <t>39ZKETELEKG11GNK</t>
  </si>
  <si>
    <t>39ZHATISZAC11GN4</t>
  </si>
  <si>
    <t>39ZMITISZLO11GNR</t>
  </si>
  <si>
    <t>39ZMITISZAV11GNP</t>
  </si>
  <si>
    <t>39ZMITHE00012GNR</t>
  </si>
  <si>
    <t>39ZMITHE00011GNV</t>
  </si>
  <si>
    <t>39ZMITHE00013GNN</t>
  </si>
  <si>
    <t>39ZMITHE0001ZENC</t>
  </si>
  <si>
    <t>39ZMITHE00014GNJ</t>
  </si>
  <si>
    <t>39ZMITVK00011GNM</t>
  </si>
  <si>
    <t>39ZMITVK00012GNI</t>
  </si>
  <si>
    <t>39ZMITVK00013GNE</t>
  </si>
  <si>
    <t>39ZMITELJCS13E08</t>
  </si>
  <si>
    <t>39ZMITVK00014GNA</t>
  </si>
  <si>
    <t>39ZKETAZLAR11GNU</t>
  </si>
  <si>
    <t>39ZHATEGLAS11GNK</t>
  </si>
  <si>
    <t>39ZKETOTKOM11GNW</t>
  </si>
  <si>
    <t>39ZVETOKOL011GNH</t>
  </si>
  <si>
    <t>39ZKATOLTES11GN3</t>
  </si>
  <si>
    <t>39ZHATOROKS11GNN</t>
  </si>
  <si>
    <t>39ZHATOROKS21GNI</t>
  </si>
  <si>
    <t>39ZMIVADNA011GNJ</t>
  </si>
  <si>
    <t>39ZGEVASSZE11GN7</t>
  </si>
  <si>
    <t>39ZVETELJCS20ENB</t>
  </si>
  <si>
    <t>39ZVEVECSES11GNG</t>
  </si>
  <si>
    <t>39ZVEVECSES12GNC</t>
  </si>
  <si>
    <t>39ZVEVECSES13GN8</t>
  </si>
  <si>
    <t>39ZVEVECSES1VEND</t>
  </si>
  <si>
    <t>39ZKAVESZPR11GNA</t>
  </si>
  <si>
    <t>39ZKATELJCS55ENJ</t>
  </si>
  <si>
    <t>39ZKAVESZPR12GN6</t>
  </si>
  <si>
    <t>39ZKABAKONY11GNW</t>
  </si>
  <si>
    <t>39ZMIVISONT11GNC</t>
  </si>
  <si>
    <t>39ZVEVAC00011GNS</t>
  </si>
  <si>
    <t>39ZVETELJCS09ENM</t>
  </si>
  <si>
    <t>39ZVEVAC00021GNN</t>
  </si>
  <si>
    <t>39ZVEDCM0001VEN2</t>
  </si>
  <si>
    <t>39ZGEVARDOM11GNH</t>
  </si>
  <si>
    <t>39ZKEVAROSF11GN2</t>
  </si>
  <si>
    <t>39ZHAVASARO11GNY</t>
  </si>
  <si>
    <t>39ZKEVEGEGY11GN0</t>
  </si>
  <si>
    <t>39ZMIZAGYVA11GNN</t>
  </si>
  <si>
    <t>39ZMIZAGYVA12GNJ</t>
  </si>
  <si>
    <t>39ZGEZALAEG11GN9</t>
  </si>
  <si>
    <t>39ZGETELJCS06EN7</t>
  </si>
  <si>
    <t>39ZGEZALAEG12GN5</t>
  </si>
  <si>
    <t>39ZVEZSAMBO12GND</t>
  </si>
  <si>
    <t>39ZKAZSAMBE11GN9</t>
  </si>
  <si>
    <t>39ZVEZSAMBO13GN9</t>
  </si>
  <si>
    <t>39ZVEERSEKV11GNI</t>
  </si>
  <si>
    <t>39ZKEOFOLDE11GN6</t>
  </si>
  <si>
    <t>39ZMIOZD00011GNQ</t>
  </si>
  <si>
    <t>39ZMITELJCS12EN3</t>
  </si>
  <si>
    <t>39ZMIOZD00021GNL</t>
  </si>
  <si>
    <t>39ZMIOZD0001EENH</t>
  </si>
  <si>
    <t>39ZHAOR000011GNE</t>
  </si>
  <si>
    <t>39ZKAOSI00011GNP</t>
  </si>
  <si>
    <t>39ZKEOCSOD011GNN</t>
  </si>
  <si>
    <t>39ZGEOREGLA11G08</t>
  </si>
  <si>
    <t>39ZGEOREGLA1VENX</t>
  </si>
  <si>
    <t>39ZKEUJHART11GNB</t>
  </si>
  <si>
    <t>39ZGEUJKER011GNU</t>
  </si>
  <si>
    <t>39ZKEUJKIGY11GN4</t>
  </si>
  <si>
    <t>39ZKEUJSZEG11GNT</t>
  </si>
  <si>
    <t>39ZKEULLES011GNG</t>
  </si>
  <si>
    <t>39ZKETELJCS07ENP</t>
  </si>
  <si>
    <t>39ZKEULLES01VEND</t>
  </si>
  <si>
    <t>39ZVEULLO0011GNQ</t>
  </si>
  <si>
    <t>39ZKABSZEPL11GN9</t>
  </si>
  <si>
    <t>39ZKABBOGLA11GNN</t>
  </si>
  <si>
    <t>39ZKADUFI0011GN9</t>
  </si>
  <si>
    <t>39ZKADUFI0012GN5</t>
  </si>
  <si>
    <t>39ZHAHAJDUS1FF08</t>
  </si>
  <si>
    <t>39ZKEKARDOS1FFNY</t>
  </si>
  <si>
    <t>39ZGEPEDERI1FFN0</t>
  </si>
  <si>
    <t>39ZKEKARDOS1ZENV</t>
  </si>
  <si>
    <t>39ZHAKENDER1VENL</t>
  </si>
  <si>
    <t>39ZHAHAJDUS1VENC</t>
  </si>
  <si>
    <t>39ZKESZANK01EEN9</t>
  </si>
  <si>
    <t>39ZGEBABOCS1EE08</t>
  </si>
  <si>
    <t>39ZSITELJCS01EN8</t>
  </si>
  <si>
    <t>Fizikai betáplálási pont/Physical entry point</t>
  </si>
  <si>
    <t>Fizikai kiadási pont/Physical exit point</t>
  </si>
  <si>
    <t>Kiadási pont elosztó felé/Exit point towards DSO</t>
  </si>
  <si>
    <t>Elosztóhoz csatlakozó erőmű/Power Plant connected via DSO system</t>
  </si>
  <si>
    <t>Közvetlen ipari/Direct industrial</t>
  </si>
  <si>
    <t>Virtuális exit/ Virtual Exit</t>
  </si>
  <si>
    <t>Határ mérőállomás/ Border metering station</t>
  </si>
  <si>
    <t>Kiadási pont Tároló felé/Exit towards Storage</t>
  </si>
  <si>
    <t>Nem releváns pont/ Non-relevant Network Point</t>
  </si>
  <si>
    <t>Releváns pont/ Relevant Network Point</t>
  </si>
  <si>
    <t>Virtuális betáplálási pont/ Virtual Entry Point</t>
  </si>
  <si>
    <t>Betáplálási pont Tároló felé/Entry from Storage</t>
  </si>
  <si>
    <t>Határkeresztező pont/Interconnection point</t>
  </si>
  <si>
    <t>Fizikai termelési pont/Producer entry</t>
  </si>
  <si>
    <t>Összevont hálózati pont</t>
  </si>
  <si>
    <t>EIC KÓD/EIC Code</t>
  </si>
  <si>
    <t>Közvetlen erőmű/Direct connected Power plant</t>
  </si>
  <si>
    <t>Unified network point</t>
  </si>
  <si>
    <t>Algyő III "0" pont</t>
  </si>
  <si>
    <t xml:space="preserve">Hazai kereskedelmi pont/ Domestic Commercial Point </t>
  </si>
  <si>
    <t xml:space="preserve">Kereskedelmi pont/ Commercial Point </t>
  </si>
  <si>
    <t>15.</t>
  </si>
  <si>
    <t>16.</t>
  </si>
  <si>
    <t>Nagykanizsa - MOL KT (virtuális)</t>
  </si>
  <si>
    <t>GENAGYKA1ZEN</t>
  </si>
  <si>
    <t>GENAGYKA1EEN</t>
  </si>
  <si>
    <t>GETELJCS08EN</t>
  </si>
  <si>
    <t xml:space="preserve">Nagykanizsa 1-1+1-E </t>
  </si>
  <si>
    <t>39WGETELJCS08EN4</t>
  </si>
  <si>
    <t>39WGENAGYKA1ZENB</t>
  </si>
  <si>
    <t>Egyéb/ Other</t>
  </si>
  <si>
    <t>39ZVEDCM00011GN5</t>
  </si>
  <si>
    <t>(20) 40-63</t>
  </si>
  <si>
    <t>Hamburger Hungária Kft.</t>
  </si>
  <si>
    <t>Veolia Energia Magyarország Zrt.</t>
  </si>
  <si>
    <t>39ZKEZSANA01FFNS</t>
  </si>
  <si>
    <t>21W000000000086O</t>
  </si>
  <si>
    <t>UGS-2-SZOREG (TSO&gt;UGS)</t>
  </si>
  <si>
    <t>UGS-1-UNIFIED (TSO&gt;UGS)</t>
  </si>
  <si>
    <t>21W000000000087M</t>
  </si>
  <si>
    <t>Bekeverésre KT felé átadás/ Exit for blending towards KT</t>
  </si>
  <si>
    <t>UGS-2-SZOREG (UGS&gt;TSO)</t>
  </si>
  <si>
    <t>39ZMIVARGAH001GQ</t>
  </si>
  <si>
    <t>KADUNAUJ15GN</t>
  </si>
  <si>
    <t>39ZKADUNAUJ15GNV</t>
  </si>
  <si>
    <t>Dunaújváros 5</t>
  </si>
  <si>
    <t>Folyópart Kft.</t>
  </si>
  <si>
    <t>HCM 1890 Kft.</t>
  </si>
  <si>
    <t>HATELJCS60EN</t>
  </si>
  <si>
    <t>Az összevont pont része/Part of the unified Network Point</t>
  </si>
  <si>
    <t>Összevont pont része/Part of the unified Network Point</t>
  </si>
  <si>
    <t>Törökszentmiklós III</t>
  </si>
  <si>
    <t>39ZHATOROKS3VENA</t>
  </si>
  <si>
    <t>HATOROKS3VEN</t>
  </si>
  <si>
    <t>HAKENDER1ZEN</t>
  </si>
  <si>
    <t>Kenderes I-2 (KTD) virtuális</t>
  </si>
  <si>
    <t>Edde  "0" pont</t>
  </si>
  <si>
    <t xml:space="preserve">GEEDDE001NNN </t>
  </si>
  <si>
    <t>39WGEEDDE001NNN7</t>
  </si>
  <si>
    <t xml:space="preserve">GEEDDE001ZEN </t>
  </si>
  <si>
    <t>39ZEDDE00001ZENR</t>
  </si>
  <si>
    <t>UGS-1-UNIFIED (UGS&gt;TSO)</t>
  </si>
  <si>
    <t>MOL Petrolkémia Zrt.</t>
  </si>
  <si>
    <t>Hazai fogyasztás összesen/ Aggregated Hungarian consumption</t>
  </si>
  <si>
    <t>Exit összesen/ Aggregated Hungarian exit points</t>
  </si>
  <si>
    <t>Hajdúszoboszló I (FGT ki)</t>
  </si>
  <si>
    <t>Edde (KT)</t>
  </si>
  <si>
    <t>Kiadási pont termelő felé/Producers related exit</t>
  </si>
  <si>
    <t>Saját veszteség és felhasználás (FGSZ)</t>
  </si>
  <si>
    <t>Siófok</t>
  </si>
  <si>
    <t>Termelés összesen/ Aggregated Hungarian production</t>
  </si>
  <si>
    <t>Import összesen/ Aggregated Hungarian import</t>
  </si>
  <si>
    <t>Gázátadó állomás/ Gas delivery point</t>
  </si>
  <si>
    <t>39WGENAGYKA1EENL</t>
  </si>
  <si>
    <t>Entry összesen/ Aggregated Hungarian entry points
39WAGG-DOM-IN--N</t>
  </si>
  <si>
    <t>39ZKENDERES1ZEN5</t>
  </si>
  <si>
    <t>39ZBATTONYA11VEW</t>
  </si>
  <si>
    <t>39ZBATTONYA12EES</t>
  </si>
  <si>
    <t>39ZBONYHAD11VEND</t>
  </si>
  <si>
    <t>39ZBONYHAD12HAVN</t>
  </si>
  <si>
    <t>39ZDEVECSER12EEH</t>
  </si>
  <si>
    <t>39ZDEVECSER11VE7</t>
  </si>
  <si>
    <t>Nagykanizsa 1-E Virtuális kiadás</t>
  </si>
  <si>
    <t>Nyugat-magyarországi Földgázszállító Régió</t>
  </si>
  <si>
    <t>Kelet-magyarországi Földgázszállító Régió</t>
  </si>
  <si>
    <t>Közép-magyarországi Földgázszállító Régió</t>
  </si>
  <si>
    <t>Illetékes régió/                                 Competent region</t>
  </si>
  <si>
    <t xml:space="preserve">Megszakítható kapacitás/ Interruptible capacity </t>
  </si>
  <si>
    <t>25-60</t>
  </si>
  <si>
    <t>12 (20)</t>
  </si>
  <si>
    <t>EGYÉB VIRTUÁLIS PONT/ Other Virtual points</t>
  </si>
  <si>
    <t>MGP</t>
  </si>
  <si>
    <t>Illetékes terület/ Competent pipeline plant</t>
  </si>
  <si>
    <t>Illetékes terület / Competent transmission plant</t>
  </si>
  <si>
    <t>SINBP000000N</t>
  </si>
  <si>
    <t>39YSINBP000000NE</t>
  </si>
  <si>
    <t>Kall Ingredients Kft.</t>
  </si>
  <si>
    <t>ZSANA ÖSSZESEN</t>
  </si>
  <si>
    <t>Érvényesség kezdete/ Valid from</t>
  </si>
  <si>
    <t>Babócsa  "0" pont exit</t>
  </si>
  <si>
    <t>Várható megszűnés/ Termination date</t>
  </si>
  <si>
    <t>Várható megszűnés / Termination date</t>
  </si>
  <si>
    <t>Összevont egyedi termelői pontok/Aggr. Production                                     Publikációs egység</t>
  </si>
  <si>
    <t>Összevont végfelhasználók/Aggr. final consumers                                        Publikációs egység</t>
  </si>
  <si>
    <t>Összevont elosztói pontok/Aggr. Distribution               Publikációs egységek</t>
  </si>
  <si>
    <t>Összevont keverőköri pontok/Aggr. exit to blending</t>
  </si>
  <si>
    <t>HASARAND00NN</t>
  </si>
  <si>
    <t>39WHASARAND00NNF</t>
  </si>
  <si>
    <t>Sáránd "0" pont</t>
  </si>
  <si>
    <t>OGD Kft.</t>
  </si>
  <si>
    <t>UGS-2-SZOREG (TSO&gt;UGS) stratégiai</t>
  </si>
  <si>
    <t>UGS-2-SZOREG (UGS&gt;TSO) stratégiai</t>
  </si>
  <si>
    <t>OERG-Ózdi Energiaszolg. és Ker. Kft.</t>
  </si>
  <si>
    <t>5</t>
  </si>
  <si>
    <t>VEBALASS2IIN</t>
  </si>
  <si>
    <t>21Z000000000358C</t>
  </si>
  <si>
    <t>Balassagyarmat (SK&gt;HU)</t>
  </si>
  <si>
    <t>eustream</t>
  </si>
  <si>
    <t>VEBALASS2HHN</t>
  </si>
  <si>
    <t>Balassagyarmat (HU&gt;SK)</t>
  </si>
  <si>
    <t>E.GAS Gázelosztó Kft.</t>
  </si>
  <si>
    <t>HEXUM Földgáz Zrt.</t>
  </si>
  <si>
    <t>LLC Gas TSO of Ukraine</t>
  </si>
  <si>
    <t>MITHE00015GN</t>
  </si>
  <si>
    <t>39ZMITHE00015GNF</t>
  </si>
  <si>
    <t>Tiszaújváros I-3</t>
  </si>
  <si>
    <t>21Z000000000507L</t>
  </si>
  <si>
    <t>VIP Bereg (UA&gt;HU)</t>
  </si>
  <si>
    <t>HABERVIP1IIN</t>
  </si>
  <si>
    <t>VIP Bereg (HU&gt;UA)</t>
  </si>
  <si>
    <t>HABERVIP1HHN</t>
  </si>
  <si>
    <t xml:space="preserve">OPUS TIGÁZ Zrt. </t>
  </si>
  <si>
    <t>OPUS TIGÁZ Zrt.</t>
  </si>
  <si>
    <t>MVM Égáz-Dégáz Földgázhálózati Zrt.</t>
  </si>
  <si>
    <t xml:space="preserve"> MVM Égáz-Dégáz Földgázhálózati Zrt.</t>
  </si>
  <si>
    <t>MVM Főgáz Földgázhálózati Kft.</t>
  </si>
  <si>
    <t>Bekeverésre OGD felé átadás/ Exit for blending towards OGD</t>
  </si>
  <si>
    <t>Endrőd (OGD)</t>
  </si>
  <si>
    <t>KEENDROD1ZEN</t>
  </si>
  <si>
    <t>39ZKEENDROD1ZENY</t>
  </si>
  <si>
    <t>O&amp;GD Central Kft.</t>
  </si>
  <si>
    <t>MVM Balance Zrt. (E.ON KÖGÁZ Zrt.)</t>
  </si>
  <si>
    <t>Illetékes régió/                                     Competent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</si>
</sst>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.000"/>
    <numFmt numFmtId="166" formatCode="General_)"/>
    <numFmt numFmtId="167" formatCode="0.0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455">
    <xf numFmtId="0" fontId="0" fillId="0" borderId="0" xfId="0"/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167" fontId="4" fillId="5" borderId="5" xfId="0" applyNumberFormat="1" applyFont="1" applyFill="1" applyBorder="1" applyAlignment="1">
      <alignment vertical="center"/>
    </xf>
    <xf numFmtId="167" fontId="4" fillId="6" borderId="5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3" borderId="6" xfId="0" applyFont="1" applyFill="1" applyBorder="1" applyAlignment="1">
      <alignment vertical="center"/>
    </xf>
    <xf numFmtId="4" fontId="3" fillId="3" borderId="13" xfId="1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166" fontId="3" fillId="4" borderId="13" xfId="0" applyNumberFormat="1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44" fontId="3" fillId="0" borderId="5" xfId="4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vertical="center"/>
    </xf>
    <xf numFmtId="0" fontId="4" fillId="8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/>
    <xf numFmtId="0" fontId="4" fillId="8" borderId="5" xfId="0" applyFont="1" applyFill="1" applyBorder="1" applyAlignment="1">
      <alignment horizontal="left" vertical="center"/>
    </xf>
    <xf numFmtId="0" fontId="3" fillId="0" borderId="5" xfId="0" applyFont="1" applyBorder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167" fontId="4" fillId="2" borderId="5" xfId="0" applyNumberFormat="1" applyFont="1" applyFill="1" applyBorder="1" applyAlignment="1">
      <alignment vertical="center"/>
    </xf>
    <xf numFmtId="167" fontId="4" fillId="0" borderId="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167" fontId="4" fillId="5" borderId="5" xfId="0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10" borderId="5" xfId="0" quotePrefix="1" applyFont="1" applyFill="1" applyBorder="1" applyAlignment="1">
      <alignment horizontal="center" vertical="center"/>
    </xf>
    <xf numFmtId="167" fontId="4" fillId="10" borderId="5" xfId="0" applyNumberFormat="1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49" fontId="4" fillId="5" borderId="28" xfId="0" applyNumberFormat="1" applyFont="1" applyFill="1" applyBorder="1" applyAlignment="1">
      <alignment horizontal="center" vertical="center"/>
    </xf>
    <xf numFmtId="49" fontId="4" fillId="5" borderId="21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" fontId="3" fillId="3" borderId="8" xfId="1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4" borderId="3" xfId="2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5" xfId="6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5" xfId="7" applyFont="1" applyBorder="1" applyAlignment="1">
      <alignment horizontal="center" vertical="center" wrapText="1"/>
    </xf>
    <xf numFmtId="0" fontId="3" fillId="4" borderId="1" xfId="2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5" borderId="17" xfId="0" applyNumberFormat="1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49" fontId="4" fillId="5" borderId="18" xfId="0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49" fontId="4" fillId="5" borderId="20" xfId="0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166" fontId="4" fillId="0" borderId="5" xfId="0" applyNumberFormat="1" applyFont="1" applyFill="1" applyBorder="1" applyAlignment="1" applyProtection="1">
      <alignment horizontal="center" vertical="center"/>
      <protection locked="0"/>
    </xf>
    <xf numFmtId="167" fontId="4" fillId="0" borderId="5" xfId="0" applyNumberFormat="1" applyFont="1" applyFill="1" applyBorder="1" applyAlignment="1">
      <alignment horizontal="right" vertical="center"/>
    </xf>
    <xf numFmtId="167" fontId="4" fillId="4" borderId="5" xfId="0" applyNumberFormat="1" applyFont="1" applyFill="1" applyBorder="1" applyAlignment="1">
      <alignment horizontal="right" vertical="center"/>
    </xf>
    <xf numFmtId="167" fontId="4" fillId="6" borderId="5" xfId="0" applyNumberFormat="1" applyFont="1" applyFill="1" applyBorder="1" applyAlignment="1">
      <alignment horizontal="right" vertical="center"/>
    </xf>
    <xf numFmtId="167" fontId="4" fillId="0" borderId="5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167" fontId="4" fillId="0" borderId="7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167" fontId="4" fillId="0" borderId="26" xfId="0" applyNumberFormat="1" applyFont="1" applyFill="1" applyBorder="1" applyAlignment="1">
      <alignment vertical="center"/>
    </xf>
    <xf numFmtId="49" fontId="4" fillId="5" borderId="33" xfId="0" applyNumberFormat="1" applyFont="1" applyFill="1" applyBorder="1" applyAlignment="1">
      <alignment vertical="center"/>
    </xf>
    <xf numFmtId="166" fontId="4" fillId="5" borderId="16" xfId="0" applyNumberFormat="1" applyFont="1" applyFill="1" applyBorder="1" applyAlignment="1" applyProtection="1">
      <alignment horizontal="center" vertical="center"/>
      <protection locked="0"/>
    </xf>
    <xf numFmtId="49" fontId="4" fillId="5" borderId="23" xfId="0" applyNumberFormat="1" applyFont="1" applyFill="1" applyBorder="1" applyAlignment="1">
      <alignment vertical="center"/>
    </xf>
    <xf numFmtId="49" fontId="4" fillId="5" borderId="35" xfId="0" applyNumberFormat="1" applyFont="1" applyFill="1" applyBorder="1" applyAlignment="1">
      <alignment vertical="center"/>
    </xf>
    <xf numFmtId="166" fontId="4" fillId="5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>
      <alignment vertical="center"/>
    </xf>
    <xf numFmtId="49" fontId="4" fillId="0" borderId="26" xfId="0" applyNumberFormat="1" applyFont="1" applyFill="1" applyBorder="1" applyAlignment="1">
      <alignment vertical="center"/>
    </xf>
    <xf numFmtId="166" fontId="4" fillId="0" borderId="26" xfId="0" applyNumberFormat="1" applyFont="1" applyFill="1" applyBorder="1" applyAlignment="1" applyProtection="1">
      <alignment horizontal="center" vertical="center"/>
      <protection locked="0"/>
    </xf>
    <xf numFmtId="167" fontId="4" fillId="0" borderId="0" xfId="0" applyNumberFormat="1" applyFont="1" applyFill="1" applyAlignment="1">
      <alignment vertical="center"/>
    </xf>
    <xf numFmtId="167" fontId="4" fillId="0" borderId="3" xfId="0" applyNumberFormat="1" applyFont="1" applyFill="1" applyBorder="1" applyAlignment="1">
      <alignment vertical="center"/>
    </xf>
    <xf numFmtId="49" fontId="4" fillId="0" borderId="17" xfId="0" applyNumberFormat="1" applyFont="1" applyFill="1" applyBorder="1" applyAlignment="1">
      <alignment vertical="center"/>
    </xf>
    <xf numFmtId="166" fontId="4" fillId="0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18" xfId="0" applyNumberFormat="1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166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>
      <alignment horizontal="left" vertical="center"/>
    </xf>
    <xf numFmtId="49" fontId="4" fillId="0" borderId="20" xfId="0" applyNumberFormat="1" applyFont="1" applyFill="1" applyBorder="1" applyAlignment="1">
      <alignment vertical="center"/>
    </xf>
    <xf numFmtId="0" fontId="4" fillId="8" borderId="21" xfId="0" applyFont="1" applyFill="1" applyBorder="1" applyAlignment="1">
      <alignment vertical="center"/>
    </xf>
    <xf numFmtId="166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7" borderId="5" xfId="7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vertical="center"/>
    </xf>
    <xf numFmtId="0" fontId="4" fillId="8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" xfId="0" applyFont="1" applyFill="1" applyBorder="1"/>
    <xf numFmtId="0" fontId="4" fillId="8" borderId="32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8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49" fontId="4" fillId="0" borderId="28" xfId="0" applyNumberFormat="1" applyFont="1" applyFill="1" applyBorder="1" applyAlignment="1">
      <alignment vertical="center"/>
    </xf>
    <xf numFmtId="0" fontId="4" fillId="8" borderId="16" xfId="0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right" vertical="center"/>
    </xf>
    <xf numFmtId="2" fontId="4" fillId="0" borderId="45" xfId="0" applyNumberFormat="1" applyFont="1" applyFill="1" applyBorder="1" applyAlignment="1">
      <alignment horizontal="center" vertical="center"/>
    </xf>
    <xf numFmtId="166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67" fontId="4" fillId="0" borderId="50" xfId="0" applyNumberFormat="1" applyFont="1" applyFill="1" applyBorder="1" applyAlignment="1">
      <alignment vertical="center"/>
    </xf>
    <xf numFmtId="167" fontId="4" fillId="0" borderId="45" xfId="0" applyNumberFormat="1" applyFont="1" applyFill="1" applyBorder="1" applyAlignment="1">
      <alignment vertical="center"/>
    </xf>
    <xf numFmtId="167" fontId="4" fillId="0" borderId="49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>
      <alignment vertical="center"/>
    </xf>
    <xf numFmtId="49" fontId="4" fillId="0" borderId="23" xfId="0" applyNumberFormat="1" applyFont="1" applyFill="1" applyBorder="1" applyAlignment="1">
      <alignment vertical="center"/>
    </xf>
    <xf numFmtId="49" fontId="4" fillId="0" borderId="29" xfId="0" applyNumberFormat="1" applyFont="1" applyFill="1" applyBorder="1" applyAlignment="1">
      <alignment vertical="center"/>
    </xf>
    <xf numFmtId="49" fontId="4" fillId="0" borderId="33" xfId="0" applyNumberFormat="1" applyFont="1" applyFill="1" applyBorder="1" applyAlignment="1">
      <alignment vertical="center"/>
    </xf>
    <xf numFmtId="0" fontId="4" fillId="8" borderId="19" xfId="0" applyFont="1" applyFill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4" fontId="4" fillId="0" borderId="0" xfId="0" applyNumberFormat="1" applyFont="1"/>
    <xf numFmtId="0" fontId="4" fillId="11" borderId="5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 wrapText="1"/>
    </xf>
    <xf numFmtId="0" fontId="4" fillId="12" borderId="5" xfId="7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33" xfId="0" applyNumberFormat="1" applyFont="1" applyFill="1" applyBorder="1" applyAlignment="1">
      <alignment horizontal="center" vertical="center"/>
    </xf>
    <xf numFmtId="14" fontId="4" fillId="0" borderId="23" xfId="0" applyNumberFormat="1" applyFont="1" applyFill="1" applyBorder="1" applyAlignment="1">
      <alignment horizontal="center" vertical="center"/>
    </xf>
    <xf numFmtId="14" fontId="4" fillId="0" borderId="4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6" fontId="4" fillId="0" borderId="32" xfId="0" applyNumberFormat="1" applyFont="1" applyFill="1" applyBorder="1" applyAlignment="1" applyProtection="1">
      <alignment horizontal="center" vertical="center"/>
      <protection locked="0"/>
    </xf>
    <xf numFmtId="167" fontId="8" fillId="5" borderId="5" xfId="0" applyNumberFormat="1" applyFont="1" applyFill="1" applyBorder="1" applyAlignment="1">
      <alignment vertical="center"/>
    </xf>
    <xf numFmtId="14" fontId="9" fillId="0" borderId="0" xfId="0" applyNumberFormat="1" applyFont="1"/>
    <xf numFmtId="0" fontId="9" fillId="0" borderId="0" xfId="0" applyFont="1"/>
    <xf numFmtId="0" fontId="12" fillId="0" borderId="0" xfId="0" applyFont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5" xfId="7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4" fontId="11" fillId="0" borderId="8" xfId="4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8" xfId="0" applyNumberFormat="1" applyFont="1" applyFill="1" applyBorder="1" applyAlignment="1" applyProtection="1">
      <alignment horizontal="center" vertical="center" wrapText="1"/>
    </xf>
    <xf numFmtId="0" fontId="13" fillId="2" borderId="2" xfId="3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4" fontId="11" fillId="3" borderId="1" xfId="1" applyNumberFormat="1" applyFont="1" applyFill="1" applyBorder="1" applyAlignment="1">
      <alignment horizontal="left" vertical="center"/>
    </xf>
    <xf numFmtId="4" fontId="11" fillId="3" borderId="8" xfId="1" applyNumberFormat="1" applyFont="1" applyFill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8" xfId="3" applyFont="1" applyFill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14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166" fontId="9" fillId="0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16" xfId="3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2" fontId="9" fillId="0" borderId="16" xfId="3" applyNumberFormat="1" applyFont="1" applyFill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9" fillId="0" borderId="40" xfId="0" applyFont="1" applyFill="1" applyBorder="1" applyAlignment="1">
      <alignment horizontal="left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66" fontId="9" fillId="0" borderId="40" xfId="0" applyNumberFormat="1" applyFont="1" applyFill="1" applyBorder="1" applyAlignment="1" applyProtection="1">
      <alignment horizontal="center" vertical="center"/>
      <protection locked="0"/>
    </xf>
    <xf numFmtId="0" fontId="9" fillId="0" borderId="40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4" fontId="11" fillId="3" borderId="13" xfId="1" applyNumberFormat="1" applyFont="1" applyFill="1" applyBorder="1" applyAlignment="1">
      <alignment horizontal="left" vertical="center"/>
    </xf>
    <xf numFmtId="4" fontId="11" fillId="3" borderId="13" xfId="1" applyNumberFormat="1" applyFont="1" applyFill="1" applyBorder="1" applyAlignment="1">
      <alignment horizontal="center" vertical="center"/>
    </xf>
    <xf numFmtId="4" fontId="11" fillId="3" borderId="7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3" xfId="3" applyFont="1" applyFill="1" applyBorder="1" applyAlignment="1" applyProtection="1">
      <alignment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center" vertical="center"/>
    </xf>
    <xf numFmtId="4" fontId="11" fillId="4" borderId="13" xfId="1" applyNumberFormat="1" applyFont="1" applyFill="1" applyBorder="1" applyAlignment="1">
      <alignment horizontal="left" vertical="center"/>
    </xf>
    <xf numFmtId="4" fontId="11" fillId="4" borderId="13" xfId="1" applyNumberFormat="1" applyFont="1" applyFill="1" applyBorder="1" applyAlignment="1">
      <alignment horizontal="center" vertical="center"/>
    </xf>
    <xf numFmtId="4" fontId="11" fillId="4" borderId="7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13" xfId="3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9" fontId="9" fillId="5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9" fillId="5" borderId="19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2" xfId="5" applyFont="1" applyFill="1" applyBorder="1" applyAlignment="1">
      <alignment horizontal="center" vertical="center"/>
    </xf>
    <xf numFmtId="2" fontId="9" fillId="5" borderId="14" xfId="0" applyNumberFormat="1" applyFont="1" applyFill="1" applyBorder="1" applyAlignment="1" applyProtection="1">
      <alignment horizontal="center" vertical="center"/>
      <protection locked="0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3" xfId="3" applyFont="1" applyFill="1" applyBorder="1" applyAlignment="1">
      <alignment horizontal="center" vertical="center" wrapText="1"/>
    </xf>
    <xf numFmtId="49" fontId="9" fillId="5" borderId="23" xfId="0" applyNumberFormat="1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left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33" xfId="5" applyFont="1" applyFill="1" applyBorder="1" applyAlignment="1">
      <alignment horizontal="center" vertical="center"/>
    </xf>
    <xf numFmtId="2" fontId="9" fillId="5" borderId="18" xfId="0" applyNumberFormat="1" applyFont="1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16" xfId="3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5" borderId="21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5" applyFont="1" applyFill="1" applyBorder="1" applyAlignment="1">
      <alignment horizontal="center" vertical="center"/>
    </xf>
    <xf numFmtId="0" fontId="9" fillId="5" borderId="35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21" xfId="3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12" borderId="5" xfId="0" applyFont="1" applyFill="1" applyBorder="1" applyAlignment="1" applyProtection="1">
      <alignment horizontal="center" vertical="center"/>
      <protection locked="0"/>
    </xf>
    <xf numFmtId="49" fontId="11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4" fontId="11" fillId="4" borderId="8" xfId="1" applyNumberFormat="1" applyFont="1" applyFill="1" applyBorder="1" applyAlignment="1">
      <alignment horizontal="left" vertical="center"/>
    </xf>
    <xf numFmtId="4" fontId="11" fillId="4" borderId="8" xfId="1" applyNumberFormat="1" applyFont="1" applyFill="1" applyBorder="1" applyAlignment="1">
      <alignment horizontal="center" vertical="center"/>
    </xf>
    <xf numFmtId="0" fontId="11" fillId="4" borderId="8" xfId="3" applyFont="1" applyFill="1" applyBorder="1" applyAlignment="1" applyProtection="1">
      <alignment vertical="center"/>
      <protection locked="0"/>
    </xf>
    <xf numFmtId="49" fontId="9" fillId="5" borderId="0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vertical="center"/>
    </xf>
    <xf numFmtId="0" fontId="9" fillId="5" borderId="9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28" xfId="3" applyFont="1" applyFill="1" applyBorder="1" applyAlignment="1">
      <alignment horizontal="center" vertical="center" wrapText="1"/>
    </xf>
    <xf numFmtId="49" fontId="9" fillId="5" borderId="3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8" xfId="3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8" xfId="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vertical="center"/>
    </xf>
    <xf numFmtId="49" fontId="9" fillId="5" borderId="27" xfId="0" applyNumberFormat="1" applyFont="1" applyFill="1" applyBorder="1" applyAlignment="1">
      <alignment horizontal="center" vertical="center"/>
    </xf>
    <xf numFmtId="49" fontId="9" fillId="5" borderId="17" xfId="0" applyNumberFormat="1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49" fontId="9" fillId="5" borderId="33" xfId="0" applyNumberFormat="1" applyFont="1" applyFill="1" applyBorder="1" applyAlignment="1">
      <alignment horizontal="center" vertical="center"/>
    </xf>
    <xf numFmtId="49" fontId="9" fillId="5" borderId="18" xfId="0" applyNumberFormat="1" applyFont="1" applyFill="1" applyBorder="1" applyAlignment="1">
      <alignment vertical="center"/>
    </xf>
    <xf numFmtId="0" fontId="9" fillId="5" borderId="16" xfId="0" applyFont="1" applyFill="1" applyBorder="1" applyAlignment="1">
      <alignment vertical="center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49" fontId="9" fillId="5" borderId="29" xfId="0" applyNumberFormat="1" applyFont="1" applyFill="1" applyBorder="1" applyAlignment="1">
      <alignment horizontal="center" vertical="center"/>
    </xf>
    <xf numFmtId="49" fontId="9" fillId="5" borderId="20" xfId="0" applyNumberFormat="1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9" fillId="0" borderId="8" xfId="3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 indent="1"/>
    </xf>
    <xf numFmtId="0" fontId="9" fillId="7" borderId="5" xfId="7" applyFont="1" applyFill="1" applyBorder="1"/>
    <xf numFmtId="0" fontId="9" fillId="0" borderId="0" xfId="7" applyFont="1" applyFill="1"/>
    <xf numFmtId="49" fontId="9" fillId="0" borderId="0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vertical="center"/>
    </xf>
    <xf numFmtId="167" fontId="4" fillId="0" borderId="36" xfId="0" applyNumberFormat="1" applyFont="1" applyFill="1" applyBorder="1" applyAlignment="1">
      <alignment horizontal="center" vertical="center"/>
    </xf>
    <xf numFmtId="167" fontId="1" fillId="0" borderId="37" xfId="0" applyNumberFormat="1" applyFont="1" applyBorder="1" applyAlignment="1">
      <alignment horizontal="center" vertical="center"/>
    </xf>
    <xf numFmtId="167" fontId="4" fillId="0" borderId="20" xfId="0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18" xfId="0" applyNumberFormat="1" applyFont="1" applyFill="1" applyBorder="1" applyAlignment="1">
      <alignment horizontal="center" vertical="center"/>
    </xf>
    <xf numFmtId="167" fontId="4" fillId="0" borderId="27" xfId="0" applyNumberFormat="1" applyFont="1" applyFill="1" applyBorder="1" applyAlignment="1">
      <alignment horizontal="center" vertical="center"/>
    </xf>
    <xf numFmtId="167" fontId="4" fillId="0" borderId="24" xfId="0" applyNumberFormat="1" applyFont="1" applyFill="1" applyBorder="1" applyAlignment="1">
      <alignment horizontal="center" vertical="center"/>
    </xf>
    <xf numFmtId="167" fontId="1" fillId="0" borderId="32" xfId="0" applyNumberFormat="1" applyFont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14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7" borderId="22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0" fontId="4" fillId="7" borderId="19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  <protection locked="0"/>
    </xf>
    <xf numFmtId="166" fontId="4" fillId="7" borderId="19" xfId="0" applyNumberFormat="1" applyFont="1" applyFill="1" applyBorder="1" applyAlignment="1" applyProtection="1">
      <alignment horizontal="center" vertical="center"/>
      <protection locked="0"/>
    </xf>
    <xf numFmtId="166" fontId="3" fillId="7" borderId="19" xfId="0" applyNumberFormat="1" applyFont="1" applyFill="1" applyBorder="1" applyAlignment="1" applyProtection="1">
      <alignment horizontal="center" vertical="center"/>
      <protection locked="0"/>
    </xf>
    <xf numFmtId="0" fontId="4" fillId="7" borderId="9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10" borderId="2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4" fillId="10" borderId="34" xfId="0" applyFont="1" applyFill="1" applyBorder="1" applyAlignment="1">
      <alignment vertical="center"/>
    </xf>
    <xf numFmtId="0" fontId="4" fillId="10" borderId="19" xfId="0" applyFont="1" applyFill="1" applyBorder="1" applyAlignment="1">
      <alignment horizontal="left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166" fontId="4" fillId="10" borderId="19" xfId="0" applyNumberFormat="1" applyFont="1" applyFill="1" applyBorder="1" applyAlignment="1" applyProtection="1">
      <alignment horizontal="center" vertical="center"/>
      <protection locked="0"/>
    </xf>
    <xf numFmtId="166" fontId="3" fillId="10" borderId="19" xfId="0" applyNumberFormat="1" applyFont="1" applyFill="1" applyBorder="1" applyAlignment="1" applyProtection="1">
      <alignment horizontal="center" vertical="center"/>
      <protection locked="0"/>
    </xf>
    <xf numFmtId="0" fontId="4" fillId="10" borderId="9" xfId="3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4" fontId="3" fillId="3" borderId="7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3" xfId="3" applyFont="1" applyFill="1" applyBorder="1" applyAlignment="1" applyProtection="1">
      <alignment vertical="center"/>
      <protection locked="0"/>
    </xf>
    <xf numFmtId="0" fontId="4" fillId="12" borderId="5" xfId="0" applyFont="1" applyFill="1" applyBorder="1" applyAlignment="1" applyProtection="1">
      <alignment horizontal="center" vertical="center"/>
      <protection locked="0"/>
    </xf>
    <xf numFmtId="2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Border="1"/>
    <xf numFmtId="167" fontId="4" fillId="7" borderId="5" xfId="0" applyNumberFormat="1" applyFont="1" applyFill="1" applyBorder="1" applyAlignment="1">
      <alignment vertical="center"/>
    </xf>
    <xf numFmtId="167" fontId="4" fillId="5" borderId="21" xfId="0" applyNumberFormat="1" applyFont="1" applyFill="1" applyBorder="1" applyAlignment="1">
      <alignment horizontal="center" vertical="center"/>
    </xf>
    <xf numFmtId="167" fontId="1" fillId="5" borderId="21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vertical="center" wrapText="1"/>
    </xf>
    <xf numFmtId="167" fontId="4" fillId="0" borderId="5" xfId="0" applyNumberFormat="1" applyFont="1" applyBorder="1" applyAlignment="1">
      <alignment vertical="center"/>
    </xf>
    <xf numFmtId="167" fontId="3" fillId="4" borderId="8" xfId="0" applyNumberFormat="1" applyFont="1" applyFill="1" applyBorder="1" applyAlignment="1" applyProtection="1">
      <alignment horizontal="center" vertical="center" wrapText="1"/>
    </xf>
    <xf numFmtId="167" fontId="1" fillId="4" borderId="8" xfId="0" applyNumberFormat="1" applyFont="1" applyFill="1" applyBorder="1" applyAlignment="1">
      <alignment vertical="center"/>
    </xf>
    <xf numFmtId="167" fontId="3" fillId="4" borderId="13" xfId="0" applyNumberFormat="1" applyFont="1" applyFill="1" applyBorder="1" applyAlignment="1" applyProtection="1">
      <alignment horizontal="center" vertical="center" wrapText="1"/>
    </xf>
    <xf numFmtId="167" fontId="1" fillId="4" borderId="13" xfId="0" applyNumberFormat="1" applyFont="1" applyFill="1" applyBorder="1" applyAlignment="1">
      <alignment vertical="center"/>
    </xf>
    <xf numFmtId="167" fontId="4" fillId="5" borderId="19" xfId="0" applyNumberFormat="1" applyFont="1" applyFill="1" applyBorder="1" applyAlignment="1">
      <alignment horizontal="center" vertical="center"/>
    </xf>
    <xf numFmtId="167" fontId="1" fillId="5" borderId="19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7" fontId="4" fillId="0" borderId="36" xfId="0" applyNumberFormat="1" applyFont="1" applyFill="1" applyBorder="1" applyAlignment="1">
      <alignment horizontal="center" vertical="center"/>
    </xf>
    <xf numFmtId="167" fontId="1" fillId="0" borderId="37" xfId="0" applyNumberFormat="1" applyFont="1" applyBorder="1" applyAlignment="1">
      <alignment horizontal="center" vertical="center"/>
    </xf>
    <xf numFmtId="167" fontId="4" fillId="0" borderId="20" xfId="0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18" xfId="0" applyNumberFormat="1" applyFont="1" applyFill="1" applyBorder="1" applyAlignment="1">
      <alignment horizontal="center" vertical="center"/>
    </xf>
    <xf numFmtId="167" fontId="4" fillId="0" borderId="27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1" fillId="0" borderId="47" xfId="0" applyNumberFormat="1" applyFont="1" applyBorder="1" applyAlignment="1">
      <alignment horizontal="center" vertical="center"/>
    </xf>
    <xf numFmtId="167" fontId="4" fillId="0" borderId="24" xfId="0" applyNumberFormat="1" applyFont="1" applyFill="1" applyBorder="1" applyAlignment="1">
      <alignment horizontal="center" vertical="center"/>
    </xf>
    <xf numFmtId="167" fontId="1" fillId="0" borderId="32" xfId="0" applyNumberFormat="1" applyFont="1" applyBorder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1" fillId="0" borderId="26" xfId="0" applyNumberFormat="1" applyFont="1" applyBorder="1" applyAlignment="1">
      <alignment horizontal="center" vertical="center"/>
    </xf>
    <xf numFmtId="167" fontId="4" fillId="5" borderId="16" xfId="0" applyNumberFormat="1" applyFont="1" applyFill="1" applyBorder="1" applyAlignment="1">
      <alignment horizontal="center" vertical="center"/>
    </xf>
    <xf numFmtId="167" fontId="1" fillId="5" borderId="16" xfId="0" applyNumberFormat="1" applyFont="1" applyFill="1" applyBorder="1" applyAlignment="1">
      <alignment horizontal="center" vertical="center"/>
    </xf>
  </cellXfs>
  <cellStyles count="8">
    <cellStyle name="Ezres" xfId="1" builtinId="3"/>
    <cellStyle name="Normál" xfId="0" builtinId="0"/>
    <cellStyle name="Normál 2" xfId="5" xr:uid="{00000000-0005-0000-0000-000002000000}"/>
    <cellStyle name="Normál 3" xfId="7" xr:uid="{00000000-0005-0000-0000-000003000000}"/>
    <cellStyle name="Normál 4" xfId="6" xr:uid="{00000000-0005-0000-0000-000004000000}"/>
    <cellStyle name="Normál_gáz felhasználás_veszteség" xfId="2" xr:uid="{00000000-0005-0000-0000-000007000000}"/>
    <cellStyle name="Normál_MOL_FoldgazellatoRt_KFRI_szerzodes_6mod_1_2sz_melleklet_20050101" xfId="3" xr:uid="{00000000-0005-0000-0000-000009000000}"/>
    <cellStyle name="Pénznem" xfId="4" builtinId="4"/>
  </cellStyles>
  <dxfs count="0"/>
  <tableStyles count="0" defaultTableStyle="TableStyleMedium9" defaultPivotStyle="PivotStyleLight16"/>
  <colors>
    <mruColors>
      <color rgb="FFCCFFCC"/>
      <color rgb="FFFF99CC"/>
      <color rgb="FFFF00FF"/>
      <color rgb="FFCC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revisionHeaders" Target="revisions/revisionHeader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93" Type="http://schemas.openxmlformats.org/officeDocument/2006/relationships/revisionLog" Target="revisionLog6.xml"/><Relationship Id="rId89" Type="http://schemas.openxmlformats.org/officeDocument/2006/relationships/revisionLog" Target="revisionLog1.xml"/><Relationship Id="rId92" Type="http://schemas.openxmlformats.org/officeDocument/2006/relationships/revisionLog" Target="revisionLog4.xml"/><Relationship Id="rId91" Type="http://schemas.openxmlformats.org/officeDocument/2006/relationships/revisionLog" Target="revisionLog3.xml"/><Relationship Id="rId90" Type="http://schemas.openxmlformats.org/officeDocument/2006/relationships/revisionLog" Target="revisionLog2.xml"/><Relationship Id="rId9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16041BB-4240-4E1F-A78A-4D09955EAE3E}" diskRevisions="1" revisionId="7106" version="5">
  <header guid="{20DC81CA-8B43-4DF3-BB27-D21D5576BF57}" dateTime="2021-10-05T10:21:46" maxSheetId="4" userName="Köteles Tünde" r:id="rId89" minRId="6680">
    <sheetIdMap count="3">
      <sheetId val="1"/>
      <sheetId val="2"/>
      <sheetId val="3"/>
    </sheetIdMap>
  </header>
  <header guid="{4B871FC0-5411-4DA4-AA6A-4C734C2ABD57}" dateTime="2021-10-05T10:22:58" maxSheetId="4" userName="Köteles Tünde" r:id="rId90" minRId="6687">
    <sheetIdMap count="3">
      <sheetId val="1"/>
      <sheetId val="2"/>
      <sheetId val="3"/>
    </sheetIdMap>
  </header>
  <header guid="{1417FAB3-9A7B-4DCB-9CAA-38C5D57FEBB7}" dateTime="2021-10-05T10:49:53" maxSheetId="4" userName="Köteles Tünde" r:id="rId91" minRId="6688" maxRId="6980">
    <sheetIdMap count="3">
      <sheetId val="1"/>
      <sheetId val="2"/>
      <sheetId val="3"/>
    </sheetIdMap>
  </header>
  <header guid="{BBDD1DC7-3810-4AB6-AF8A-398842254C32}" dateTime="2021-10-05T11:18:02" maxSheetId="4" userName="Köteles Tünde" r:id="rId92" minRId="6987" maxRId="7006">
    <sheetIdMap count="3">
      <sheetId val="1"/>
      <sheetId val="2"/>
      <sheetId val="3"/>
    </sheetIdMap>
  </header>
  <header guid="{77C7B77B-DB19-4A9F-89D8-CE82D4141F3D}" dateTime="2021-10-05T11:45:55" maxSheetId="4" userName="Köteles Tünde" r:id="rId93" minRId="7012" maxRId="7099">
    <sheetIdMap count="3">
      <sheetId val="1"/>
      <sheetId val="2"/>
      <sheetId val="3"/>
    </sheetIdMap>
  </header>
  <header guid="{716041BB-4240-4E1F-A78A-4D09955EAE3E}" dateTime="2021-10-05T12:26:49" maxSheetId="4" userName="FGSZ" r:id="rId9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0" sId="2">
    <oc r="AD9" t="inlineStr">
      <is>
        <r>
          <rPr>
            <sz val="11"/>
            <color rgb="FFFF0000"/>
            <rFont val="Arial"/>
            <family val="2"/>
            <charset val="238"/>
          </rPr>
          <t>MVM GTER</t>
        </r>
        <r>
          <rPr>
            <sz val="11"/>
            <rFont val="Arial"/>
            <family val="2"/>
            <charset val="238"/>
          </rPr>
          <t xml:space="preserve"> (E.ON KÖGÁZ Zrt.)</t>
        </r>
      </is>
    </oc>
    <nc r="AD9" t="inlineStr">
      <is>
        <r>
          <rPr>
            <sz val="11"/>
            <color rgb="FFFF0000"/>
            <rFont val="Arial"/>
            <family val="2"/>
            <charset val="238"/>
          </rPr>
          <t>MVM Balance Zrt.</t>
        </r>
        <r>
          <rPr>
            <sz val="11"/>
            <rFont val="Arial"/>
            <family val="2"/>
            <charset val="238"/>
          </rPr>
          <t xml:space="preserve"> (E.ON KÖGÁZ Zrt.)</t>
        </r>
      </is>
    </nc>
  </rcc>
  <rcv guid="{E5AB5744-4C8A-40CE-9F0B-33627CEEF0B3}" action="delete"/>
  <rdn rId="0" localSheetId="1" customView="1" name="Z_E5AB5744_4C8A_40CE_9F0B_33627CEEF0B3_.wvu.PrintArea" hidden="1" oldHidden="1">
    <formula>'Betáplálási pontok_Entry'!$R$2:$AR$54</formula>
    <oldFormula>'Betáplálási pontok_Entry'!$R$2:$AR$54</oldFormula>
  </rdn>
  <rdn rId="0" localSheetId="1" customView="1" name="Z_E5AB5744_4C8A_40CE_9F0B_33627CEEF0B3_.wvu.FilterData" hidden="1" oldHidden="1">
    <formula>'Betáplálási pontok_Entry'!$A$2:$AX$9</formula>
    <oldFormula>'Betáplálási pontok_Entry'!$A$2:$AX$9</oldFormula>
  </rdn>
  <rdn rId="0" localSheetId="2" customView="1" name="Z_E5AB5744_4C8A_40CE_9F0B_33627CEEF0B3_.wvu.PrintArea" hidden="1" oldHidden="1">
    <formula>'Kiadási pontok_Exit'!$Y$2:$BA$505</formula>
    <oldFormula>'Kiadási pontok_Exit'!$Y$2:$BA$505</oldFormula>
  </rdn>
  <rdn rId="0" localSheetId="2" customView="1" name="Z_E5AB5744_4C8A_40CE_9F0B_33627CEEF0B3_.wvu.PrintTitles" hidden="1" oldHidden="1">
    <formula>'Kiadási pontok_Exit'!$Y:$AA,'Kiadási pontok_Exit'!$2:$3</formula>
    <oldFormula>'Kiadási pontok_Exit'!$Y:$AA,'Kiadási pontok_Exit'!$2:$3</oldFormula>
  </rdn>
  <rdn rId="0" localSheetId="2" customView="1" name="Z_E5AB5744_4C8A_40CE_9F0B_33627CEEF0B3_.wvu.Cols" hidden="1" oldHidden="1">
    <formula>'Kiadási pontok_Exit'!$AG:$AU</formula>
    <oldFormula>'Kiadási pontok_Exit'!$AG:$AU</oldFormula>
  </rdn>
  <rdn rId="0" localSheetId="2" customView="1" name="Z_E5AB5744_4C8A_40CE_9F0B_33627CEEF0B3_.wvu.FilterData" hidden="1" oldHidden="1">
    <formula>'Kiadási pontok_Exit'!$B$2:$CG$472</formula>
    <oldFormula>'Kiadási pontok_Exit'!$B$2:$CG$472</oldFormula>
  </rdn>
  <rcv guid="{E5AB5744-4C8A-40CE-9F0B-33627CEEF0B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XFD4" start="0" length="2147483647">
    <dxf>
      <font>
        <color auto="1"/>
      </font>
    </dxf>
  </rfmt>
  <rfmt sheetId="1" sqref="A8:XFD8" start="0" length="2147483647">
    <dxf>
      <font>
        <color auto="1"/>
      </font>
    </dxf>
  </rfmt>
  <rcc rId="6687" sId="1" numFmtId="19">
    <oc r="A1">
      <v>44105</v>
    </oc>
    <nc r="A1">
      <v>44470</v>
    </nc>
  </rcc>
  <rfmt sheetId="1" sqref="A44:XFD52" start="0" length="2147483647">
    <dxf>
      <font>
        <color auto="1"/>
      </font>
    </dxf>
  </rfmt>
  <rfmt sheetId="2" sqref="AD1:AD1048576" start="0" length="2147483647">
    <dxf>
      <font>
        <color auto="1"/>
      </font>
    </dxf>
  </rfmt>
  <rfmt sheetId="2" sqref="A420:XFD420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88" sId="1" ref="U1:U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S$1:$AS$1048576" dn="Z_4AAFD51F_A55D_4BD7_8E8E_8ADC9828244C_.wvu.Cols" sId="1"/>
    <undo index="65535" exp="area" ref3D="1" dr="$AT$1:$BA$1048576" dn="Z_22DCB34F_2C24_4230_98F6_DAF7677861F8_.wvu.Cols" sId="1"/>
    <undo index="65535" exp="area" ref3D="1" dr="$AL$1:$AR$1048576" dn="Z_22DCB34F_2C24_4230_98F6_DAF7677861F8_.wvu.Cols" sId="1"/>
    <undo index="65535" exp="area" ref3D="1" dr="$AD$1:$AE$1048576" dn="Z_22DCB34F_2C24_4230_98F6_DAF7677861F8_.wvu.Cols" sId="1"/>
    <undo index="1" exp="area" ref3D="1" dr="$W$1:$Y$1048576" dn="Z_22DCB34F_2C24_4230_98F6_DAF7677861F8_.wvu.Cols" sId="1"/>
    <undo index="65535" exp="area" ref3D="1" dr="$AS$1:$AS$1048576" dn="Z_8CF23890_B80D_43CE_AC47_A5A077AE53A3_.wvu.Cols" sId="1"/>
    <undo index="65535" exp="area" ref3D="1" dr="$AT$1:$BA$1048576" dn="Z_70379542_B2D6_40D2_80AE_F1B0F6194280_.wvu.Cols" sId="1"/>
    <undo index="65535" exp="area" ref3D="1" dr="$AL$1:$AR$1048576" dn="Z_70379542_B2D6_40D2_80AE_F1B0F6194280_.wvu.Cols" sId="1"/>
    <undo index="65535" exp="area" ref3D="1" dr="$AD$1:$AE$1048576" dn="Z_70379542_B2D6_40D2_80AE_F1B0F6194280_.wvu.Cols" sId="1"/>
    <undo index="1" exp="area" ref3D="1" dr="$W$1:$Y$1048576" dn="Z_70379542_B2D6_40D2_80AE_F1B0F6194280_.wvu.Cols" sId="1"/>
    <undo index="65535" exp="area" ref3D="1" dr="$AT$1:$AV$1048576" dn="Z_5EC924FF_8BC8_40AD_A319_4C9D91240D71_.wvu.Cols" sId="1"/>
    <undo index="65535" exp="area" ref3D="1" dr="$AS$1:$AS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S$1:$AS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U1:U1048576" start="0" length="0">
      <dxf>
        <font>
          <sz val="11"/>
          <color theme="1"/>
          <family val="2"/>
        </font>
      </dxf>
    </rfmt>
    <rcc rId="0" sId="1">
      <nc r="U1" t="inlineStr">
        <is>
          <t>3.</t>
        </is>
      </nc>
    </rcc>
    <rfmt sheetId="1" sqref="U2" start="0" length="0">
      <dxf>
        <font>
          <b/>
          <sz val="11"/>
          <color theme="1"/>
          <family val="2"/>
        </font>
        <alignment horizontal="center"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5" start="0" length="0">
      <dxf>
        <font>
          <b/>
          <sz val="11"/>
          <color theme="1"/>
          <family val="2"/>
        </font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4" start="0" length="0">
      <dxf>
        <font>
          <sz val="11"/>
          <color theme="1"/>
          <family val="2"/>
        </font>
        <fill>
          <patternFill patternType="solid">
            <bgColor rgb="FFFFFF00"/>
          </patternFill>
        </fill>
        <alignment vertical="center"/>
        <border outline="0">
          <bottom style="thin">
            <color indexed="64"/>
          </bottom>
        </border>
      </dxf>
    </rfmt>
    <rfmt sheetId="1" sqref="U8" start="0" length="0">
      <dxf>
        <font>
          <sz val="11"/>
          <color theme="1"/>
          <family val="2"/>
        </font>
        <fill>
          <patternFill patternType="solid">
            <bgColor rgb="FFCCFFCC"/>
          </patternFill>
        </fill>
        <alignment vertical="center"/>
        <border outline="0">
          <bottom style="thin">
            <color indexed="64"/>
          </bottom>
        </border>
      </dxf>
    </rfmt>
    <rfmt sheetId="1" sqref="U7" start="0" length="0">
      <dxf>
        <fill>
          <patternFill patternType="solid">
            <bgColor indexed="9"/>
          </patternFill>
        </fill>
        <alignment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U6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9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3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qref="U11" start="0" length="0">
      <dxf>
        <font>
          <b/>
          <sz val="11"/>
          <color theme="1"/>
          <family val="2"/>
        </font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fmt sheetId="1" s="1" sqref="U12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13"/>
          </patternFill>
        </fill>
        <alignment horizontal="left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U13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dxf>
    </rfmt>
    <rfmt sheetId="1" sqref="U14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dxf>
    </rfmt>
    <rfmt sheetId="1" sqref="U15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16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</border>
      </dxf>
    </rfmt>
    <rfmt sheetId="1" sqref="U17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18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19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20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21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U22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23" start="0" length="0">
      <dxf>
        <alignment vertical="center"/>
      </dxf>
    </rfmt>
    <rfmt sheetId="1" sqref="U24" start="0" length="0">
      <dxf>
        <font>
          <b/>
          <sz val="11"/>
          <color theme="1"/>
          <family val="2"/>
        </font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25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</border>
      </dxf>
    </rfmt>
    <rfmt sheetId="1" sqref="U26" start="0" length="0">
      <dxf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U27" start="0" length="0">
      <dxf>
        <alignment vertical="center"/>
      </dxf>
    </rfmt>
    <rfmt sheetId="1" sqref="U28" start="0" length="0">
      <dxf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29" start="0" length="0">
      <dxf>
        <alignment vertical="center"/>
      </dxf>
    </rfmt>
    <rfmt sheetId="1" sqref="U30" start="0" length="0">
      <dxf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31" start="0" length="0">
      <dxf>
        <alignment vertical="center"/>
      </dxf>
    </rfmt>
    <rfmt sheetId="1" sqref="U32" start="0" length="0">
      <dxf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33" start="0" length="0">
      <dxf>
        <alignment vertical="center"/>
      </dxf>
    </rfmt>
    <rfmt sheetId="1" sqref="U34" start="0" length="0">
      <dxf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35" start="0" length="0">
      <dxf>
        <alignment vertical="center"/>
      </dxf>
    </rfmt>
    <rfmt sheetId="1" sqref="U36" start="0" length="0">
      <dxf>
        <font>
          <b/>
          <sz val="11"/>
          <color theme="1"/>
          <family val="2"/>
        </font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fmt sheetId="1" sqref="U37" start="0" length="0">
      <dxf>
        <font>
          <b/>
          <sz val="11"/>
          <color theme="1"/>
          <family val="2"/>
        </font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38" start="0" length="0">
      <dxf>
        <numFmt numFmtId="30" formatCode="@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dxf>
    </rfmt>
    <rfmt sheetId="1" sqref="U39" start="0" length="0">
      <dxf>
        <numFmt numFmtId="30" formatCode="@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40" start="0" length="0">
      <dxf>
        <numFmt numFmtId="30" formatCode="@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U41" start="0" length="0">
      <dxf>
        <numFmt numFmtId="30" formatCode="@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dxf>
    </rfmt>
    <rfmt sheetId="1" sqref="U42" start="0" length="0">
      <dxf>
        <numFmt numFmtId="30" formatCode="@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43" start="0" length="0">
      <dxf>
        <numFmt numFmtId="30" formatCode="@"/>
        <alignment vertical="center"/>
      </dxf>
    </rfmt>
    <rfmt sheetId="1" sqref="U44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45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46" start="0" length="0">
      <dxf>
        <font>
          <sz val="11"/>
          <color theme="1"/>
          <family val="2"/>
        </font>
        <numFmt numFmtId="30" formatCode="@"/>
        <alignment vertical="center"/>
        <border outline="0">
          <top style="medium">
            <color indexed="64"/>
          </top>
        </border>
      </dxf>
    </rfmt>
    <rfmt sheetId="1" sqref="U47" start="0" length="0">
      <dxf>
        <font>
          <b/>
          <sz val="11"/>
          <color theme="1"/>
          <family val="2"/>
        </font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fmt sheetId="1" sqref="U48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49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50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51" start="0" length="0">
      <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U52" t="inlineStr">
        <is>
          <t>=S51</t>
        </is>
      </nc>
      <ndxf>
        <font>
          <sz val="11"/>
          <color theme="1"/>
          <family val="2"/>
        </font>
        <numFmt numFmtId="30" formatCode="@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53" start="0" length="0">
      <dxf>
        <alignment vertical="center"/>
      </dxf>
    </rfmt>
    <rfmt sheetId="1" sqref="U54" start="0" length="0">
      <dxf/>
    </rfmt>
    <rfmt sheetId="1" sqref="U72" start="0" length="0">
      <dxf/>
    </rfmt>
    <rfmt sheetId="1" sqref="U73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dxf>
    </rfmt>
    <rfmt sheetId="1" sqref="U74" start="0" length="0">
      <dxf>
        <fill>
          <patternFill patternType="solid">
            <bgColor indexed="9"/>
          </patternFill>
        </fill>
        <alignment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U75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6" start="0" length="0">
      <dxf>
        <fill>
          <patternFill patternType="solid">
            <bgColor indexed="9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7" start="0" length="0">
      <dxf>
        <numFmt numFmtId="30" formatCode="@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U78" start="0" length="0">
      <dxf>
        <numFmt numFmtId="30" formatCode="@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U107" start="0" length="0">
      <dxf>
        <alignment horizontal="left" vertical="center" indent="1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U108" start="0" length="0">
      <dxf>
        <alignment horizontal="left" vertical="center" indent="1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U109" start="0" length="0">
      <dxf>
        <alignment horizontal="left" vertical="center" indent="1"/>
        <border outline="0"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</rrc>
  <rrc rId="6689" sId="1" ref="Y1:Y1048576" action="deleteCol">
    <undo index="0" exp="ref" v="1" dr="Y109" r="AI109" sId="1"/>
    <undo index="65535" exp="ref" v="1" dr="Y109" r="AC109" sId="1"/>
    <undo index="0" exp="ref" v="1" dr="Y109" r="Z109" sId="1"/>
    <undo index="0" exp="ref" v="1" dr="Y108" r="AI108" sId="1"/>
    <undo index="65535" exp="ref" v="1" dr="Y108" r="AC108" sId="1"/>
    <undo index="0" exp="ref" v="1" dr="Y108" r="Z108" sId="1"/>
    <undo index="0" exp="ref" v="1" dr="Y107" r="AI107" sId="1"/>
    <undo index="65535" exp="ref" v="1" dr="Y107" r="AC107" sId="1"/>
    <undo index="0" exp="ref" v="1" dr="Y107" r="Z107" sId="1"/>
    <undo index="0" exp="ref" v="1" dr="Y78" r="AI78" sId="1"/>
    <undo index="65535" exp="ref" v="1" dr="Y78" r="AC78" sId="1"/>
    <undo index="0" exp="ref" v="1" dr="Y78" r="Z78" sId="1"/>
    <undo index="0" exp="ref" v="1" dr="Y77" r="AI77" sId="1"/>
    <undo index="65535" exp="ref" v="1" dr="Y77" r="AC77" sId="1"/>
    <undo index="0" exp="ref" v="1" dr="Y77" r="Z77" sId="1"/>
    <undo index="0" exp="ref" v="1" dr="Y76" r="AI76" sId="1"/>
    <undo index="65535" exp="ref" v="1" dr="Y76" r="AC76" sId="1"/>
    <undo index="0" exp="ref" v="1" dr="Y76" r="Z76" sId="1"/>
    <undo index="0" exp="ref" v="1" dr="Y75" r="AI75" sId="1"/>
    <undo index="65535" exp="ref" v="1" dr="Y75" r="AC75" sId="1"/>
    <undo index="0" exp="ref" v="1" dr="Y75" r="Z75" sId="1"/>
    <undo index="0" exp="ref" v="1" dr="Y74" r="AI74" sId="1"/>
    <undo index="65535" exp="ref" v="1" dr="Y74" r="AC74" sId="1"/>
    <undo index="0" exp="ref" v="1" dr="Y74" r="Z74" sId="1"/>
    <undo index="0" exp="ref" v="1" dr="Y73" r="AI73" sId="1"/>
    <undo index="65535" exp="ref" v="1" dr="Y73" r="AC73" sId="1"/>
    <undo index="0" exp="ref" v="1" dr="Y73" r="Z73" sId="1"/>
    <undo index="0" exp="ref" v="1" dr="Y52" r="AI52" sId="1"/>
    <undo index="65535" exp="ref" v="1" dr="Y52" r="AC52" sId="1"/>
    <undo index="0" exp="ref" v="1" dr="Y52" r="AA52" sId="1"/>
    <undo index="0" exp="ref" v="1" dr="Y52" r="Z52" sId="1"/>
    <undo index="0" exp="ref" v="1" dr="Y51" r="AI51" sId="1"/>
    <undo index="65535" exp="ref" v="1" dr="Y51" r="AC51" sId="1"/>
    <undo index="0" exp="ref" v="1" dr="Y51" r="AA51" sId="1"/>
    <undo index="0" exp="ref" v="1" dr="Y51" r="Z51" sId="1"/>
    <undo index="0" exp="ref" v="1" dr="Y49" r="AI49" sId="1"/>
    <undo index="65535" exp="ref" v="1" dr="Y49" r="AC49" sId="1"/>
    <undo index="0" exp="ref" v="1" dr="Y49" r="AA49" sId="1"/>
    <undo index="0" exp="ref" v="1" dr="Y49" r="Z49" sId="1"/>
    <undo index="0" exp="ref" v="1" dr="Y48" r="AI48" sId="1"/>
    <undo index="65535" exp="ref" v="1" dr="Y48" r="AC48" sId="1"/>
    <undo index="0" exp="ref" v="1" dr="Y48" r="AA48" sId="1"/>
    <undo index="0" exp="ref" v="1" dr="Y48" r="Z48" sId="1"/>
    <undo index="0" exp="ref" v="1" dr="Y45" r="AI45" sId="1"/>
    <undo index="65535" exp="ref" v="1" dr="Y45" r="AC45" sId="1"/>
    <undo index="0" exp="ref" v="1" dr="Y45" r="AA45" sId="1"/>
    <undo index="0" exp="ref" v="1" dr="Y45" r="Z45" sId="1"/>
    <undo index="0" exp="ref" v="1" dr="Y44" r="AI44" sId="1"/>
    <undo index="65535" exp="ref" v="1" dr="Y44" r="AC44" sId="1"/>
    <undo index="0" exp="ref" v="1" dr="Y44" r="AA44" sId="1"/>
    <undo index="0" exp="ref" v="1" dr="Y44" r="Z44" sId="1"/>
    <undo index="0" exp="ref" v="1" dr="Y42" r="AI42" sId="1"/>
    <undo index="65535" exp="ref" v="1" dr="Y42" r="AC42" sId="1"/>
    <undo index="0" exp="ref" v="1" dr="Y42" r="AA42" sId="1"/>
    <undo index="0" exp="ref" v="1" dr="Y42" r="Z42" sId="1"/>
    <undo index="0" exp="ref" v="1" dr="Y41" r="AI41" sId="1"/>
    <undo index="65535" exp="ref" v="1" dr="Y41" r="AC41" sId="1"/>
    <undo index="0" exp="ref" v="1" dr="Y41" r="AA41" sId="1"/>
    <undo index="0" exp="ref" v="1" dr="Y41" r="Z41" sId="1"/>
    <undo index="0" exp="ref" v="1" dr="Y40" r="AI40" sId="1"/>
    <undo index="65535" exp="ref" v="1" dr="Y40" r="AC40" sId="1"/>
    <undo index="0" exp="ref" v="1" dr="Y40" r="AA40" sId="1"/>
    <undo index="0" exp="ref" v="1" dr="Y40" r="Z40" sId="1"/>
    <undo index="0" exp="ref" v="1" dr="Y39" r="AI39" sId="1"/>
    <undo index="65535" exp="ref" v="1" dr="Y39" r="AC39" sId="1"/>
    <undo index="0" exp="ref" v="1" dr="Y39" r="AA39" sId="1"/>
    <undo index="0" exp="ref" v="1" dr="Y39" r="Z39" sId="1"/>
    <undo index="0" exp="ref" v="1" dr="Y38" r="AI38" sId="1"/>
    <undo index="65535" exp="ref" v="1" dr="Y38" r="AC38" sId="1"/>
    <undo index="0" exp="ref" v="1" dr="Y38" r="AA38" sId="1"/>
    <undo index="0" exp="ref" v="1" dr="Y38" r="Z38" sId="1"/>
    <undo index="0" exp="ref" v="1" dr="Y37" r="AI37" sId="1"/>
    <undo index="0" exp="ref" v="1" dr="Y37" r="Z37" sId="1"/>
    <undo index="0" exp="ref" v="1" dr="Y34" r="AI34" sId="1"/>
    <undo index="65535" exp="ref" v="1" dr="Y34" r="AC34" sId="1"/>
    <undo index="0" exp="ref" v="1" dr="Y34" r="Z34" sId="1"/>
    <undo index="0" exp="ref" v="1" dr="Y32" r="AI32" sId="1"/>
    <undo index="65535" exp="ref" v="1" dr="Y32" r="AC32" sId="1"/>
    <undo index="0" exp="ref" v="1" dr="Y32" r="AA32" sId="1"/>
    <undo index="0" exp="ref" v="1" dr="Y32" r="Z32" sId="1"/>
    <undo index="0" exp="ref" v="1" dr="Y30" r="AI30" sId="1"/>
    <undo index="65535" exp="ref" v="1" dr="Y30" r="AC30" sId="1"/>
    <undo index="0" exp="ref" v="1" dr="Y30" r="AA30" sId="1"/>
    <undo index="0" exp="ref" v="1" dr="Y30" r="Z30" sId="1"/>
    <undo index="0" exp="ref" v="1" dr="Y28" r="AI28" sId="1"/>
    <undo index="65535" exp="ref" v="1" dr="Y28" r="AC28" sId="1"/>
    <undo index="0" exp="ref" v="1" dr="Y28" r="AA28" sId="1"/>
    <undo index="0" exp="ref" v="1" dr="Y28" r="Z28" sId="1"/>
    <undo index="0" exp="ref" v="1" dr="Y26" r="AI26" sId="1"/>
    <undo index="65535" exp="ref" v="1" dr="Y26" r="AC26" sId="1"/>
    <undo index="0" exp="ref" v="1" dr="Y26" r="AA26" sId="1"/>
    <undo index="0" exp="ref" v="1" dr="Y26" r="Z26" sId="1"/>
    <undo index="0" exp="ref" v="1" dr="Y25" r="AI25" sId="1"/>
    <undo index="65535" exp="ref" v="1" dr="Y25" r="AC25" sId="1"/>
    <undo index="0" exp="ref" v="1" dr="Y25" r="AA25" sId="1"/>
    <undo index="0" exp="ref" v="1" dr="Y25" r="Z25" sId="1"/>
    <undo index="0" exp="ref" v="1" dr="Y24" r="AI24" sId="1"/>
    <undo index="0" exp="ref" v="1" dr="Y22" r="AI22" sId="1"/>
    <undo index="65535" exp="ref" v="1" dr="Y22" r="AC22" sId="1"/>
    <undo index="0" exp="ref" v="1" dr="Y22" r="AA22" sId="1"/>
    <undo index="0" exp="ref" v="1" dr="Y22" r="Z22" sId="1"/>
    <undo index="0" exp="ref" v="1" dr="Y21" r="AI21" sId="1"/>
    <undo index="65535" exp="ref" v="1" dr="Y21" r="AC21" sId="1"/>
    <undo index="0" exp="ref" v="1" dr="Y21" r="AA21" sId="1"/>
    <undo index="0" exp="ref" v="1" dr="Y21" r="Z21" sId="1"/>
    <undo index="0" exp="ref" v="1" dr="Y20" r="AI20" sId="1"/>
    <undo index="65535" exp="ref" v="1" dr="Y20" r="AC20" sId="1"/>
    <undo index="0" exp="ref" v="1" dr="Y20" r="AA20" sId="1"/>
    <undo index="0" exp="ref" v="1" dr="Y20" r="Z20" sId="1"/>
    <undo index="0" exp="ref" v="1" dr="Y19" r="AI19" sId="1"/>
    <undo index="65535" exp="ref" v="1" dr="Y19" r="AC19" sId="1"/>
    <undo index="0" exp="ref" v="1" dr="Y19" r="AA19" sId="1"/>
    <undo index="0" exp="ref" v="1" dr="Y19" r="Z19" sId="1"/>
    <undo index="0" exp="ref" v="1" dr="Y18" r="AI18" sId="1"/>
    <undo index="65535" exp="ref" v="1" dr="Y18" r="AC18" sId="1"/>
    <undo index="0" exp="ref" v="1" dr="Y18" r="AA18" sId="1"/>
    <undo index="0" exp="ref" v="1" dr="Y18" r="Z18" sId="1"/>
    <undo index="0" exp="ref" v="1" dr="Y17" r="AI17" sId="1"/>
    <undo index="65535" exp="ref" v="1" dr="Y17" r="AC17" sId="1"/>
    <undo index="0" exp="ref" v="1" dr="Y17" r="AA17" sId="1"/>
    <undo index="0" exp="ref" v="1" dr="Y17" r="Z17" sId="1"/>
    <undo index="0" exp="ref" v="1" dr="Y16" r="AI16" sId="1"/>
    <undo index="65535" exp="ref" v="1" dr="Y16" r="AC16" sId="1"/>
    <undo index="0" exp="ref" v="1" dr="Y16" r="AA16" sId="1"/>
    <undo index="0" exp="ref" v="1" dr="Y16" r="Z16" sId="1"/>
    <undo index="0" exp="ref" v="1" dr="Y15" r="AI15" sId="1"/>
    <undo index="65535" exp="ref" v="1" dr="Y15" r="AC15" sId="1"/>
    <undo index="0" exp="ref" v="1" dr="Y15" r="AA15" sId="1"/>
    <undo index="0" exp="ref" v="1" dr="Y15" r="Z15" sId="1"/>
    <undo index="0" exp="ref" v="1" dr="Y14" r="AI14" sId="1"/>
    <undo index="65535" exp="ref" v="1" dr="Y14" r="AC14" sId="1"/>
    <undo index="0" exp="ref" v="1" dr="Y14" r="AA14" sId="1"/>
    <undo index="0" exp="ref" v="1" dr="Y14" r="Z14" sId="1"/>
    <undo index="0" exp="ref" v="1" dr="Y13" r="AI13" sId="1"/>
    <undo index="65535" exp="ref" v="1" dr="Y13" r="AC13" sId="1"/>
    <undo index="0" exp="ref" v="1" dr="Y13" r="AA13" sId="1"/>
    <undo index="0" exp="ref" v="1" dr="Y13" r="Z13" sId="1"/>
    <undo index="0" exp="ref" v="1" dr="Y12" r="AI12" sId="1"/>
    <undo index="0" exp="ref" v="1" dr="Y12" r="Z12" sId="1"/>
    <undo index="65535" exp="ref" v="1" dr="Y9" r="AC9" sId="1"/>
    <undo index="0" exp="ref" v="1" dr="Y9" r="AA9" sId="1"/>
    <undo index="0" exp="ref" v="1" dr="Y9" r="Z9" sId="1"/>
    <undo index="0" exp="ref" v="1" dr="Y8" r="AI8" sId="1"/>
    <undo index="65535" exp="ref" v="1" dr="Y8" r="AC8" sId="1"/>
    <undo index="0" exp="ref" v="1" dr="Y8" r="AA8" sId="1"/>
    <undo index="0" exp="ref" v="1" dr="Y8" r="Z8" sId="1"/>
    <undo index="0" exp="ref" v="1" dr="Y7" r="AI7" sId="1"/>
    <undo index="65535" exp="ref" v="1" dr="Y7" r="AC7" sId="1"/>
    <undo index="0" exp="ref" v="1" dr="Y7" r="AA7" sId="1"/>
    <undo index="0" exp="ref" v="1" dr="Y7" r="Z7" sId="1"/>
    <undo index="0" exp="ref" v="1" dr="Y6" r="AI6" sId="1"/>
    <undo index="65535" exp="ref" v="1" dr="Y6" r="AC6" sId="1"/>
    <undo index="0" exp="ref" v="1" dr="Y6" r="AA6" sId="1"/>
    <undo index="0" exp="ref" v="1" dr="Y6" r="Z6" sId="1"/>
    <undo index="0" exp="ref" v="1" dr="Y5" r="AI5" sId="1"/>
    <undo index="0" exp="ref" v="1" dr="Y5" r="AA5" sId="1"/>
    <undo index="0" exp="ref" v="1" dr="Y5" r="Z5" sId="1"/>
    <undo index="0" exp="ref" v="1" dr="Y4" r="AI4" sId="1"/>
    <undo index="0" exp="ref" v="1" dr="Y4" r="AA4" sId="1"/>
    <undo index="0" exp="ref" v="1" dr="Y4" r="Z4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R$1:$AR$1048576" dn="Z_4AAFD51F_A55D_4BD7_8E8E_8ADC9828244C_.wvu.Cols" sId="1"/>
    <undo index="65535" exp="area" ref3D="1" dr="$AS$1:$AZ$1048576" dn="Z_22DCB34F_2C24_4230_98F6_DAF7677861F8_.wvu.Cols" sId="1"/>
    <undo index="65535" exp="area" ref3D="1" dr="$AK$1:$AQ$1048576" dn="Z_22DCB34F_2C24_4230_98F6_DAF7677861F8_.wvu.Cols" sId="1"/>
    <undo index="65535" exp="area" ref3D="1" dr="$AC$1:$AD$1048576" dn="Z_22DCB34F_2C24_4230_98F6_DAF7677861F8_.wvu.Cols" sId="1"/>
    <undo index="65535" exp="area" ref3D="1" dr="$AR$1:$AR$1048576" dn="Z_8CF23890_B80D_43CE_AC47_A5A077AE53A3_.wvu.Cols" sId="1"/>
    <undo index="65535" exp="area" ref3D="1" dr="$AS$1:$AZ$1048576" dn="Z_70379542_B2D6_40D2_80AE_F1B0F6194280_.wvu.Cols" sId="1"/>
    <undo index="65535" exp="area" ref3D="1" dr="$AK$1:$AQ$1048576" dn="Z_70379542_B2D6_40D2_80AE_F1B0F6194280_.wvu.Cols" sId="1"/>
    <undo index="65535" exp="area" ref3D="1" dr="$AC$1:$AD$1048576" dn="Z_70379542_B2D6_40D2_80AE_F1B0F6194280_.wvu.Cols" sId="1"/>
    <undo index="65535" exp="area" ref3D="1" dr="$AS$1:$AU$1048576" dn="Z_5EC924FF_8BC8_40AD_A319_4C9D91240D71_.wvu.Cols" sId="1"/>
    <undo index="65535" exp="area" ref3D="1" dr="$AR$1:$AR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R$1:$AR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8.</t>
        </is>
      </nc>
      <ndxf>
        <alignment horizontal="general" vertical="bottom"/>
      </ndxf>
    </rcc>
    <rcc rId="0" sId="1" dxf="1">
      <nc r="Y2" t="inlineStr">
        <is>
          <t>Maximális kapacitás/
Maximum capacity</t>
        </is>
      </nc>
      <ndxf>
        <font>
          <b/>
          <sz val="11"/>
          <color theme="1"/>
          <family val="2"/>
        </font>
        <alignment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5" t="inlineStr">
        <is>
          <r>
            <t>(em</t>
          </r>
          <r>
            <rPr>
              <b/>
              <vertAlign val="superscript"/>
              <sz val="11"/>
              <color theme="1"/>
              <rFont val="Arial"/>
              <family val="2"/>
              <charset val="238"/>
            </rPr>
            <t>3</t>
          </r>
          <r>
            <rPr>
              <b/>
              <sz val="11"/>
              <color theme="1"/>
              <rFont val="Arial"/>
              <family val="2"/>
              <charset val="238"/>
            </rPr>
            <t>/h)  (15°C)</t>
          </r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4">
        <v>2000</v>
      </nc>
      <ndxf>
        <font>
          <sz val="11"/>
          <color theme="1"/>
          <family val="2"/>
        </font>
        <numFmt numFmtId="165" formatCode="#,##0.00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Y8">
        <v>2000</v>
      </nc>
      <ndxf>
        <font>
          <sz val="11"/>
          <color theme="1"/>
          <family val="2"/>
        </font>
        <numFmt numFmtId="165" formatCode="#,##0.00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Y7">
        <v>600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6">
        <v>800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9">
        <v>85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3">
        <v>500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</border>
      </ndxf>
    </rcc>
    <rfmt sheetId="1" sqref="Y10" start="0" length="0">
      <dxf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 numFmtId="4">
      <nc r="Y13">
        <v>125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 numFmtId="4">
      <nc r="Y14">
        <v>16.7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15">
        <v>2.5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16">
        <v>14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17">
        <v>55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18">
        <v>125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19">
        <v>0.4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20">
        <v>9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 numFmtId="4">
      <nc r="Y21">
        <v>135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 numFmtId="4">
      <nc r="Y22">
        <v>0.9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 numFmtId="4">
      <nc r="Y25">
        <v>3.5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 numFmtId="4">
      <nc r="Y26">
        <v>20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 numFmtId="4">
      <nc r="Y28">
        <v>28</v>
      </nc>
      <ndxf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 numFmtId="4">
      <nc r="Y30">
        <v>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dxf="1" numFmtId="4">
      <nc r="Y32">
        <v>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dxf="1" numFmtId="4">
      <nc r="Y34">
        <v>24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165" formatCode="#,##0.00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38">
        <v>800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Y39">
        <v>121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Y40">
        <v>121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dxf="1" numFmtId="4">
      <nc r="Y41">
        <v>895.83399999999995</v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 numFmtId="4">
      <nc r="Y42">
        <v>272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43" start="0" length="0">
      <dxf>
        <numFmt numFmtId="165" formatCode="#,##0.000"/>
        <alignment vertical="center"/>
      </dxf>
    </rfmt>
    <rcc rId="0" sId="1" dxf="1" numFmtId="4">
      <nc r="Y44">
        <v>208.334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45">
        <v>833.33399999999995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 numFmtId="4">
      <nc r="Y48">
        <v>0.5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49">
        <v>0.9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 numFmtId="4">
      <nc r="Y51">
        <v>0.28799999999999998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52">
        <v>5</v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cc rId="0" sId="1" dxf="1">
      <nc r="Y70">
        <f>SUM(Y71:Y72)</f>
      </nc>
      <ndxf>
        <numFmt numFmtId="165" formatCode="#,##0.000"/>
      </ndxf>
    </rcc>
    <rcc rId="0" sId="1" dxf="1">
      <nc r="Y71">
        <f>Y5+Y6+Y7+Y8+#REF!+Y13+Y14+Y17+Y18+Y19+Y20+Y15+Y22+Y21+Y25+Y26+Y28+Y30+Y34+Y38+Y39+Y40+Y41+Y44</f>
      </nc>
      <ndxf>
        <numFmt numFmtId="165" formatCode="#,##0.000"/>
      </ndxf>
    </rcc>
    <rcc rId="0" sId="1" dxf="1">
      <nc r="Y72">
        <f>SUM(Y73:Y78)</f>
      </nc>
      <ndxf>
        <numFmt numFmtId="165" formatCode="#,##0.000"/>
      </ndxf>
    </rcc>
    <rcc rId="0" sId="1" dxf="1" numFmtId="4">
      <nc r="Y73">
        <v>625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74">
        <f>600-505.781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75">
        <v>800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76">
        <v>190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Y77">
        <v>272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78">
        <v>833.33299999999997</v>
      </nc>
      <ndxf>
        <numFmt numFmtId="165" formatCode="#,##0.00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>
      <nc r="Y82" t="inlineStr">
        <is>
          <t>Ukrán</t>
        </is>
      </nc>
    </rcc>
    <rcc rId="0" sId="1">
      <nc r="Y83" t="inlineStr">
        <is>
          <t>HAG</t>
        </is>
      </nc>
    </rcc>
    <rcc rId="0" sId="1">
      <nc r="Y84" t="inlineStr">
        <is>
          <t>RO-HU</t>
        </is>
      </nc>
    </rcc>
    <rcc rId="0" sId="1">
      <nc r="Y85" t="inlineStr">
        <is>
          <t>SK&gt;HU</t>
        </is>
      </nc>
    </rcc>
    <rcc rId="0" sId="1">
      <nc r="Y86" t="inlineStr">
        <is>
          <t>MFGT</t>
        </is>
      </nc>
    </rcc>
    <rcc rId="0" sId="1">
      <nc r="Y87" t="inlineStr">
        <is>
          <t>MMBF</t>
        </is>
      </nc>
    </rcc>
    <rcc rId="0" sId="1">
      <nc r="Y88" t="inlineStr">
        <is>
          <t>Termelés</t>
        </is>
      </nc>
    </rcc>
    <rcc rId="0" sId="1" dxf="1">
      <nc r="Y90" t="inlineStr">
        <is>
          <t xml:space="preserve"> </t>
        </is>
      </nc>
      <ndxf>
        <numFmt numFmtId="165" formatCode="#,##0.000"/>
      </ndxf>
    </rcc>
    <rcc rId="0" sId="1">
      <nc r="Y94" t="inlineStr">
        <is>
          <t>Ukrán</t>
        </is>
      </nc>
    </rcc>
    <rcc rId="0" sId="1">
      <nc r="Y95" t="inlineStr">
        <is>
          <t>HAG</t>
        </is>
      </nc>
    </rcc>
    <rcc rId="0" sId="1">
      <nc r="Y96" t="inlineStr">
        <is>
          <t>HR&gt;HU</t>
        </is>
      </nc>
    </rcc>
    <rcc rId="0" sId="1">
      <nc r="Y97" t="inlineStr">
        <is>
          <t>ROHU</t>
        </is>
      </nc>
    </rcc>
    <rcc rId="0" sId="1">
      <nc r="Y98" t="inlineStr">
        <is>
          <t>MFGT</t>
        </is>
      </nc>
    </rcc>
    <rcc rId="0" sId="1">
      <nc r="Y99" t="inlineStr">
        <is>
          <t>MMBF</t>
        </is>
      </nc>
    </rcc>
    <rcc rId="0" sId="1" dxf="1">
      <nc r="Y100" t="inlineStr">
        <is>
          <t>összesen</t>
        </is>
      </nc>
      <ndxf>
        <fill>
          <patternFill patternType="solid">
            <bgColor rgb="FFFFC000"/>
          </patternFill>
        </fill>
      </ndxf>
    </rcc>
    <rcc rId="0" sId="1">
      <nc r="Y102" t="inlineStr">
        <is>
          <t>Stratégiai</t>
        </is>
      </nc>
    </rcc>
    <rcc rId="0" sId="1" dxf="1" numFmtId="4">
      <nc r="Y107">
        <v>1875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Y108">
        <v>625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 numFmtId="4">
      <nc r="Y109">
        <v>470.834</v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rc rId="6690" sId="1" ref="Y1:Y1048576" action="deleteCol">
    <undo index="0" exp="ref" v="1" dr="Y102" r="X102" sId="1"/>
    <undo index="0" exp="ref" v="1" dr="Y100" r="X100" sId="1"/>
    <undo index="0" exp="ref" v="1" dr="Y99" r="X99" sId="1"/>
    <undo index="0" exp="ref" v="1" dr="Y98" r="X98" sId="1"/>
    <undo index="0" exp="ref" v="1" dr="Y97" r="X97" sId="1"/>
    <undo index="0" exp="ref" v="1" dr="Y96" r="X96" sId="1"/>
    <undo index="0" exp="ref" v="1" dr="Y95" r="X95" sId="1"/>
    <undo index="0" exp="ref" v="1" dr="Y94" r="X94" sId="1"/>
    <undo index="0" exp="ref" v="1" dr="Y88" r="X88" sId="1"/>
    <undo index="0" exp="ref" v="1" dr="Y87" r="X87" sId="1"/>
    <undo index="0" exp="ref" v="1" dr="Y86" r="X86" sId="1"/>
    <undo index="0" exp="ref" v="1" dr="Y85" r="X85" sId="1"/>
    <undo index="0" exp="ref" v="1" dr="Y84" r="X84" sId="1"/>
    <undo index="0" exp="ref" v="1" dr="Y83" r="X83" sId="1"/>
    <undo index="0" exp="ref" v="1" dr="Y82" r="X82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Q$1:$AQ$1048576" dn="Z_4AAFD51F_A55D_4BD7_8E8E_8ADC9828244C_.wvu.Cols" sId="1"/>
    <undo index="65535" exp="area" ref3D="1" dr="$AR$1:$AY$1048576" dn="Z_22DCB34F_2C24_4230_98F6_DAF7677861F8_.wvu.Cols" sId="1"/>
    <undo index="65535" exp="area" ref3D="1" dr="$AJ$1:$AP$1048576" dn="Z_22DCB34F_2C24_4230_98F6_DAF7677861F8_.wvu.Cols" sId="1"/>
    <undo index="65535" exp="area" ref3D="1" dr="$AB$1:$AC$1048576" dn="Z_22DCB34F_2C24_4230_98F6_DAF7677861F8_.wvu.Cols" sId="1"/>
    <undo index="65535" exp="area" ref3D="1" dr="$AQ$1:$AQ$1048576" dn="Z_8CF23890_B80D_43CE_AC47_A5A077AE53A3_.wvu.Cols" sId="1"/>
    <undo index="65535" exp="area" ref3D="1" dr="$AR$1:$AY$1048576" dn="Z_70379542_B2D6_40D2_80AE_F1B0F6194280_.wvu.Cols" sId="1"/>
    <undo index="65535" exp="area" ref3D="1" dr="$AJ$1:$AP$1048576" dn="Z_70379542_B2D6_40D2_80AE_F1B0F6194280_.wvu.Cols" sId="1"/>
    <undo index="65535" exp="area" ref3D="1" dr="$AB$1:$AC$1048576" dn="Z_70379542_B2D6_40D2_80AE_F1B0F6194280_.wvu.Cols" sId="1"/>
    <undo index="65535" exp="area" ref3D="1" dr="$AR$1:$AT$1048576" dn="Z_5EC924FF_8BC8_40AD_A319_4C9D91240D71_.wvu.Cols" sId="1"/>
    <undo index="65535" exp="area" ref3D="1" dr="$AQ$1:$AQ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Q$1:$AQ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8.</t>
        </is>
      </nc>
      <ndxf>
        <alignment horizontal="general" vertical="bottom"/>
      </ndxf>
    </rcc>
    <rcc rId="0" sId="1" dxf="1">
      <nc r="Y2" t="inlineStr">
        <is>
          <t>Maximális kapacitás/ Maximum capacity</t>
        </is>
      </nc>
      <ndxf>
        <font>
          <b/>
          <sz val="11"/>
          <color theme="1"/>
          <family val="2"/>
        </font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Y5" t="inlineStr">
        <is>
          <r>
            <t>(em</t>
          </r>
          <r>
            <rPr>
              <b/>
              <vertAlign val="superscript"/>
              <sz val="11"/>
              <color theme="1"/>
              <rFont val="Arial"/>
              <family val="2"/>
              <charset val="238"/>
            </rPr>
            <t>3</t>
          </r>
          <r>
            <rPr>
              <b/>
              <sz val="11"/>
              <color theme="1"/>
              <rFont val="Arial"/>
              <family val="2"/>
              <charset val="238"/>
            </rPr>
            <t>/nap)  (15°C)</t>
          </r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4">
        <f>#REF!*24</f>
      </nc>
      <ndxf>
        <font>
          <sz val="11"/>
          <color theme="1"/>
          <family val="2"/>
        </font>
        <numFmt numFmtId="165" formatCode="#,##0.00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">
        <f>#REF!*24</f>
      </nc>
      <ndxf>
        <font>
          <sz val="11"/>
          <color theme="1"/>
          <family val="2"/>
        </font>
        <numFmt numFmtId="165" formatCode="#,##0.00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cc rId="0" sId="1" s="1" dxf="1">
      <nc r="Y12">
        <f>#REF!*24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13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4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15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16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17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18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19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20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1" s="1" dxf="1">
      <nc r="Y21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Y22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Y26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top style="thin">
            <color indexed="64"/>
          </top>
          <bottom style="medium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#REF!*24</f>
      </nc>
      <ndxf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#REF!*24</f>
      </nc>
      <n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dxf="1">
      <nc r="Y32">
        <f>#REF!*24</f>
      </nc>
      <n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dxf="1">
      <nc r="Y34">
        <f>#REF!*24</f>
      </nc>
      <n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#REF!*24</f>
      </nc>
      <ndxf>
        <font>
          <b/>
          <sz val="11"/>
          <color theme="1"/>
          <family val="2"/>
        </font>
        <numFmt numFmtId="165" formatCode="#,##0.00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#REF!*24</f>
      </nc>
      <ndxf>
        <numFmt numFmtId="165" formatCode="#,##0.00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Y42">
        <f>#REF!*24</f>
      </nc>
      <n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43" start="0" length="0">
      <dxf>
        <numFmt numFmtId="165" formatCode="#,##0.000"/>
        <alignment vertical="center"/>
      </dxf>
    </rfmt>
    <rcc rId="0" sId="1" dxf="1">
      <nc r="Y44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45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48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49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#REF!*24</f>
      </nc>
      <ndxf>
        <font>
          <sz val="11"/>
          <color theme="1"/>
          <family val="2"/>
        </font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cc rId="0" sId="1" dxf="1">
      <nc r="Y70">
        <f>SUM(Y71:Y72)</f>
      </nc>
      <ndxf>
        <numFmt numFmtId="165" formatCode="#,##0.000"/>
      </ndxf>
    </rcc>
    <rcc rId="0" sId="1" dxf="1">
      <nc r="Y71">
        <f>Y5+Y6+Y7+Y8+#REF!+Y13+Y14+Y17+Y18+Y19+Y20+Y15+Y22+Y21+Y25+Y26+Y28+Y30+Y34+Y38+Y39+Y40+Y41+Y44</f>
      </nc>
      <ndxf>
        <numFmt numFmtId="165" formatCode="#,##0.000"/>
      </ndxf>
    </rcc>
    <rcc rId="0" sId="1" dxf="1">
      <nc r="Y72">
        <f>SUM(Y73:Y78)</f>
      </nc>
      <ndxf>
        <numFmt numFmtId="165" formatCode="#,##0.000"/>
      </ndxf>
    </rcc>
    <rcc rId="0" sId="1" dxf="1">
      <nc r="Y73">
        <f>#REF!*24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74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5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6">
        <f>#REF!*24</f>
      </nc>
      <n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f>#REF!*24</f>
      </nc>
      <n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78">
        <f>#REF!*24</f>
      </nc>
      <ndxf>
        <numFmt numFmtId="165" formatCode="#,##0.000"/>
        <border outline="0">
          <top style="medium">
            <color indexed="64"/>
          </top>
          <bottom style="medium">
            <color indexed="64"/>
          </bottom>
        </border>
      </ndxf>
    </rcc>
    <rcc rId="0" sId="1" dxf="1" numFmtId="4">
      <nc r="Y82">
        <v>56300</v>
      </nc>
      <ndxf>
        <numFmt numFmtId="165" formatCode="#,##0.000"/>
        <fill>
          <patternFill patternType="solid">
            <bgColor rgb="FF00B05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83">
        <f>Y6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84">
        <f>Y8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85">
        <f>#REF!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86">
        <f>Y38+Y39+Y40+Y41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87">
        <f>Y44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 numFmtId="4">
      <nc r="Y88">
        <v>7800</v>
      </nc>
      <ndxf>
        <numFmt numFmtId="165" formatCode="#,##0.000"/>
      </ndxf>
    </rcc>
    <rcc rId="0" sId="1" dxf="1">
      <nc r="Y90">
        <f>SUM(Y82:Y89)</f>
      </nc>
      <ndxf>
        <numFmt numFmtId="165" formatCode="#,##0.000"/>
      </ndxf>
    </rcc>
    <rcc rId="0" sId="1" dxf="1">
      <nc r="Y94">
        <f>Y73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 numFmtId="4">
      <nc r="Y95">
        <v>0</v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96">
        <f>Y75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97">
        <f>Y76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98">
        <f>Y77</f>
      </nc>
      <ndxf>
        <numFmt numFmtId="165" formatCode="#,##0.000"/>
        <fill>
          <patternFill patternType="solid">
            <bgColor rgb="FF00B050"/>
          </patternFill>
        </fill>
      </ndxf>
    </rcc>
    <rcc rId="0" sId="1" dxf="1">
      <nc r="Y99">
        <f>Y78</f>
      </nc>
      <ndxf>
        <numFmt numFmtId="165" formatCode="#,##0.000"/>
      </ndxf>
    </rcc>
    <rcc rId="0" sId="1" dxf="1">
      <nc r="Y100">
        <f>SUM(Y94:Y99)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Y102">
        <f>Y78</f>
      </nc>
      <ndxf>
        <numFmt numFmtId="165" formatCode="#,##0.000"/>
      </ndxf>
    </rcc>
    <rfmt sheetId="1" sqref="Y103" start="0" length="0">
      <dxf>
        <numFmt numFmtId="165" formatCode="#,##0.000"/>
      </dxf>
    </rfmt>
    <rfmt sheetId="1" sqref="Y104" start="0" length="0">
      <dxf>
        <numFmt numFmtId="165" formatCode="#,##0.000"/>
      </dxf>
    </rfmt>
    <rfmt sheetId="1" sqref="Y105" start="0" length="0">
      <dxf>
        <numFmt numFmtId="165" formatCode="#,##0.000"/>
      </dxf>
    </rfmt>
    <rcc rId="0" sId="1" dxf="1">
      <nc r="Y107">
        <f>#REF!*24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108">
        <f>#REF!*24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109">
        <f>#REF!*24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>
      <nc r="Y112" t="inlineStr">
        <is>
          <t>45/24</t>
        </is>
      </nc>
    </rcc>
  </rrc>
  <rrc rId="6691" sId="1" ref="Y1:Y1048576" action="deleteCol">
    <undo index="0" exp="ref" v="1" dr="Y52" r="AC52" sId="1"/>
    <undo index="0" exp="ref" v="1" dr="Y52" r="Z52" sId="1"/>
    <undo index="0" exp="ref" v="1" dr="Y51" r="AC51" sId="1"/>
    <undo index="0" exp="ref" v="1" dr="Y51" r="Z51" sId="1"/>
    <undo index="0" exp="ref" v="1" dr="Y49" r="AC49" sId="1"/>
    <undo index="0" exp="ref" v="1" dr="Y49" r="Z49" sId="1"/>
    <undo index="0" exp="ref" v="1" dr="Y48" r="AC48" sId="1"/>
    <undo index="0" exp="ref" v="1" dr="Y48" r="Z48" sId="1"/>
    <undo index="0" exp="ref" v="1" dr="Y45" r="Z45" sId="1"/>
    <undo index="0" exp="ref" v="1" dr="Y44" r="Z44" sId="1"/>
    <undo index="0" exp="ref" v="1" dr="Y43" r="Z43" sId="1"/>
    <undo index="0" exp="ref" v="1" dr="Y42" r="AC42" sId="1"/>
    <undo index="0" exp="ref" v="1" dr="Y42" r="Z42" sId="1"/>
    <undo index="0" exp="ref" v="1" dr="Y41" r="AC41" sId="1"/>
    <undo index="0" exp="ref" v="1" dr="Y41" r="Z41" sId="1"/>
    <undo index="0" exp="ref" v="1" dr="Y40" r="AC40" sId="1"/>
    <undo index="0" exp="ref" v="1" dr="Y40" r="Z40" sId="1"/>
    <undo index="0" exp="ref" v="1" dr="Y39" r="AC39" sId="1"/>
    <undo index="0" exp="ref" v="1" dr="Y39" r="Z39" sId="1"/>
    <undo index="0" exp="ref" v="1" dr="Y38" r="AC38" sId="1"/>
    <undo index="0" exp="ref" v="1" dr="Y38" r="Z38" sId="1"/>
    <undo index="0" exp="ref" v="1" dr="Y34" r="AC34" sId="1"/>
    <undo index="0" exp="ref" v="1" dr="Y34" r="Z34" sId="1"/>
    <undo index="0" exp="ref" v="1" dr="Y32" r="AC32" sId="1"/>
    <undo index="0" exp="ref" v="1" dr="Y32" r="Z32" sId="1"/>
    <undo index="0" exp="ref" v="1" dr="Y30" r="AC30" sId="1"/>
    <undo index="0" exp="ref" v="1" dr="Y30" r="Z30" sId="1"/>
    <undo index="0" exp="ref" v="1" dr="Y28" r="AC28" sId="1"/>
    <undo index="0" exp="ref" v="1" dr="Y28" r="Z28" sId="1"/>
    <undo index="0" exp="ref" v="1" dr="Y26" r="AC26" sId="1"/>
    <undo index="0" exp="ref" v="1" dr="Y26" r="Z26" sId="1"/>
    <undo index="0" exp="ref" v="1" dr="Y25" r="AC25" sId="1"/>
    <undo index="0" exp="ref" v="1" dr="Y25" r="Z25" sId="1"/>
    <undo index="0" exp="ref" v="1" dr="Y22" r="AC22" sId="1"/>
    <undo index="0" exp="ref" v="1" dr="Y22" r="Z22" sId="1"/>
    <undo index="0" exp="ref" v="1" dr="Y21" r="AC21" sId="1"/>
    <undo index="0" exp="ref" v="1" dr="Y21" r="Z21" sId="1"/>
    <undo index="0" exp="ref" v="1" dr="Y20" r="AC20" sId="1"/>
    <undo index="0" exp="ref" v="1" dr="Y20" r="Z20" sId="1"/>
    <undo index="0" exp="ref" v="1" dr="Y19" r="AC19" sId="1"/>
    <undo index="0" exp="ref" v="1" dr="Y19" r="Z19" sId="1"/>
    <undo index="0" exp="ref" v="1" dr="Y18" r="AC18" sId="1"/>
    <undo index="0" exp="ref" v="1" dr="Y18" r="Z18" sId="1"/>
    <undo index="0" exp="ref" v="1" dr="Y17" r="AC17" sId="1"/>
    <undo index="0" exp="ref" v="1" dr="Y17" r="Z17" sId="1"/>
    <undo index="0" exp="ref" v="1" dr="Y16" r="AC16" sId="1"/>
    <undo index="0" exp="ref" v="1" dr="Y16" r="Z16" sId="1"/>
    <undo index="0" exp="ref" v="1" dr="Y15" r="AC15" sId="1"/>
    <undo index="0" exp="ref" v="1" dr="Y15" r="Z15" sId="1"/>
    <undo index="0" exp="ref" v="1" dr="Y14" r="AC14" sId="1"/>
    <undo index="0" exp="ref" v="1" dr="Y14" r="Z14" sId="1"/>
    <undo index="0" exp="ref" v="1" dr="Y13" r="AC13" sId="1"/>
    <undo index="0" exp="ref" v="1" dr="Y13" r="Z13" sId="1"/>
    <undo index="0" exp="ref" v="1" dr="Y9" r="AC9" sId="1"/>
    <undo index="0" exp="ref" v="1" dr="Y9" r="Z9" sId="1"/>
    <undo index="0" exp="ref" v="1" dr="Y8" r="AC8" sId="1"/>
    <undo index="0" exp="ref" v="1" dr="Y8" r="Z8" sId="1"/>
    <undo index="0" exp="ref" v="1" dr="Y7" r="AC7" sId="1"/>
    <undo index="0" exp="ref" v="1" dr="Y7" r="Z7" sId="1"/>
    <undo index="0" exp="ref" v="1" dr="Y6" r="AC6" sId="1"/>
    <undo index="0" exp="ref" v="1" dr="Y6" r="Z6" sId="1"/>
    <undo index="0" exp="ref" v="1" dr="Y5" r="AC5" sId="1"/>
    <undo index="0" exp="ref" v="1" dr="Y5" r="Z5" sId="1"/>
    <undo index="0" exp="ref" v="1" dr="Y4" r="AC4" sId="1"/>
    <undo index="0" exp="ref" v="1" dr="Y4" r="Z4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P$1:$AP$1048576" dn="Z_4AAFD51F_A55D_4BD7_8E8E_8ADC9828244C_.wvu.Cols" sId="1"/>
    <undo index="65535" exp="area" ref3D="1" dr="$AQ$1:$AX$1048576" dn="Z_22DCB34F_2C24_4230_98F6_DAF7677861F8_.wvu.Cols" sId="1"/>
    <undo index="65535" exp="area" ref3D="1" dr="$AI$1:$AO$1048576" dn="Z_22DCB34F_2C24_4230_98F6_DAF7677861F8_.wvu.Cols" sId="1"/>
    <undo index="65535" exp="area" ref3D="1" dr="$AA$1:$AB$1048576" dn="Z_22DCB34F_2C24_4230_98F6_DAF7677861F8_.wvu.Cols" sId="1"/>
    <undo index="65535" exp="area" ref3D="1" dr="$AP$1:$AP$1048576" dn="Z_8CF23890_B80D_43CE_AC47_A5A077AE53A3_.wvu.Cols" sId="1"/>
    <undo index="65535" exp="area" ref3D="1" dr="$AQ$1:$AX$1048576" dn="Z_70379542_B2D6_40D2_80AE_F1B0F6194280_.wvu.Cols" sId="1"/>
    <undo index="65535" exp="area" ref3D="1" dr="$AI$1:$AO$1048576" dn="Z_70379542_B2D6_40D2_80AE_F1B0F6194280_.wvu.Cols" sId="1"/>
    <undo index="65535" exp="area" ref3D="1" dr="$AA$1:$AB$1048576" dn="Z_70379542_B2D6_40D2_80AE_F1B0F6194280_.wvu.Cols" sId="1"/>
    <undo index="65535" exp="area" ref3D="1" dr="$AQ$1:$AS$1048576" dn="Z_5EC924FF_8BC8_40AD_A319_4C9D91240D71_.wvu.Cols" sId="1"/>
    <undo index="65535" exp="area" ref3D="1" dr="$AP$1:$AP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P$1:$AP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9.</t>
        </is>
      </nc>
      <ndxf>
        <alignment horizontal="general" vertical="bottom"/>
      </ndxf>
    </rcc>
    <rcc rId="0" sId="1" dxf="1">
      <nc r="Y2" t="inlineStr">
        <is>
          <r>
            <t xml:space="preserve">Maximális kapacitás/Maximum capacity  </t>
          </r>
          <r>
            <rPr>
              <b/>
              <sz val="11"/>
              <color theme="1"/>
              <rFont val="Arial"/>
              <family val="2"/>
            </rPr>
            <t>2018/2019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r>
            <t>(m</t>
          </r>
          <r>
            <rPr>
              <b/>
              <vertAlign val="superscript"/>
              <sz val="11"/>
              <color theme="1"/>
              <rFont val="Arial"/>
              <family val="2"/>
              <charset val="238"/>
            </rPr>
            <t>3</t>
          </r>
          <r>
            <rPr>
              <b/>
              <sz val="11"/>
              <color theme="1"/>
              <rFont val="Arial"/>
              <family val="2"/>
              <charset val="238"/>
            </rPr>
            <t>/h) 0 C</t>
          </r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4">
        <f>ROUND(#REF!*1000*BA4,0)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">
        <f>ROUND(#REF!*1000*BA8,0)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">
        <f>ROUND(#REF!*1000*BA7,0)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f>ROUND(#REF!*1000*BA6,0)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">
        <f>ROUND(#REF!*1000*BA9,0)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">
        <f>ROUND(#REF!*1000*BA3,0)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13">
        <f>ROUND(#REF!*1000*BA13,0)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4">
        <f>ROUND(#REF!*1000*BA14,0)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5">
        <f>ROUND(#REF!*1000*BA15,0)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6">
        <f>ROUND(#REF!*1000*BA16,0)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7">
        <f>ROUND(#REF!*1000*BA17,0)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8">
        <f>ROUND(#REF!*1000*BA18,0)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9">
        <f>ROUND(#REF!*1000*BA19,0)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0">
        <f>ROUND(#REF!*1000*BA20,0)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1">
        <f>ROUND(#REF!*1000*BA21,0)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2">
        <f>ROUND(#REF!*1000*BA22,0)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ROUND(#REF!*1000*BA25,0)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6">
        <f>ROUND(#REF!*1000*BA26,0)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ROUND(#REF!*1000*BA28,0)</f>
      </nc>
      <ndxf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3" formatCode="#,##0"/>
        <alignment vertical="center"/>
      </dxf>
    </rfmt>
    <rcc rId="0" sId="1" s="1" dxf="1">
      <nc r="Y30">
        <f>ROUND(#REF!*1000*BA30,0)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3" formatCode="#,##0"/>
        <alignment vertical="center"/>
      </dxf>
    </rfmt>
    <rcc rId="0" sId="1" dxf="1">
      <nc r="Y32">
        <f>ROUND(#REF!*1000*BA32,0)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3" formatCode="#,##0"/>
        <alignment vertical="center"/>
      </dxf>
    </rfmt>
    <rcc rId="0" sId="1" dxf="1" numFmtId="4">
      <nc r="Y34">
        <v>18959</v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fmt sheetId="1" sqref="Y37" start="0" length="0">
      <dxf>
        <font>
          <b/>
          <sz val="11"/>
          <color theme="1"/>
          <family val="2"/>
        </font>
        <numFmt numFmtId="165" formatCode="#,##0.00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38">
        <f>ROUND(#REF!*1000*BA38,0)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ROUND(#REF!*1000*BA39,0)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ROUND(#REF!*1000*BA40,0)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ROUND(#REF!*1000*BA41,0)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ROUND(#REF!*1000*BA42,0)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43">
        <f>Y41+Y42</f>
      </nc>
      <ndxf>
        <numFmt numFmtId="169" formatCode="_-* #,##0\ _F_t_-;\-* #,##0\ _F_t_-;_-* &quot;-&quot;??\ _F_t_-;_-@_-"/>
        <alignment vertical="center"/>
      </ndxf>
    </rcc>
    <rcc rId="0" sId="1" dxf="1">
      <nc r="Y44">
        <f>ROUND(#REF!*1000*BA44,0)</f>
      </nc>
      <ndxf>
        <font>
          <sz val="11"/>
          <color theme="1"/>
          <family val="2"/>
        </font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45">
        <f>ROUND(#REF!*1000*BA45,0)</f>
      </nc>
      <ndxf>
        <font>
          <sz val="11"/>
          <color theme="1"/>
          <family val="2"/>
        </font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48">
        <f>ROUND(#REF!*1000*BA48,0)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49">
        <f>ROUND(#REF!*1000*BA49,0)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ROUND(#REF!*1000*BA51,0)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ROUND(#REF!*1000*BA52,0)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0" start="0" length="0">
      <dxf>
        <numFmt numFmtId="165" formatCode="#,##0.000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165" formatCode="#,##0.000"/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165" formatCode="#,##0.000"/>
        <fill>
          <patternFill patternType="solid">
            <bgColor rgb="FF00B05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4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5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6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7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8" start="0" length="0">
      <dxf>
        <numFmt numFmtId="165" formatCode="#,##0.000"/>
      </dxf>
    </rfmt>
    <rfmt sheetId="1" sqref="Y90" start="0" length="0">
      <dxf>
        <numFmt numFmtId="165" formatCode="#,##0.000"/>
      </dxf>
    </rfmt>
    <rfmt sheetId="1" sqref="Y94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5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6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7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8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9" start="0" length="0">
      <dxf>
        <numFmt numFmtId="165" formatCode="#,##0.000"/>
      </dxf>
    </rfmt>
    <rfmt sheetId="1" sqref="Y100" start="0" length="0">
      <dxf>
        <numFmt numFmtId="165" formatCode="#,##0.000"/>
        <fill>
          <patternFill patternType="solid">
            <bgColor rgb="FFFFC000"/>
          </patternFill>
        </fill>
      </dxf>
    </rfmt>
    <rfmt sheetId="1" sqref="Y102" start="0" length="0">
      <dxf>
        <numFmt numFmtId="165" formatCode="#,##0.000"/>
      </dxf>
    </rfmt>
    <rfmt sheetId="1" sqref="Y103" start="0" length="0">
      <dxf>
        <numFmt numFmtId="165" formatCode="#,##0.000"/>
      </dxf>
    </rfmt>
    <rfmt sheetId="1" sqref="Y104" start="0" length="0">
      <dxf>
        <numFmt numFmtId="165" formatCode="#,##0.000"/>
      </dxf>
    </rfmt>
    <rfmt sheetId="1" sqref="Y105" start="0" length="0">
      <dxf>
        <numFmt numFmtId="165" formatCode="#,##0.000"/>
      </dxf>
    </rfmt>
    <rfmt sheetId="1" sqref="Y107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692" sId="1" ref="Y1:Y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O$1:$AO$1048576" dn="Z_4AAFD51F_A55D_4BD7_8E8E_8ADC9828244C_.wvu.Cols" sId="1"/>
    <undo index="65535" exp="area" ref3D="1" dr="$AP$1:$AW$1048576" dn="Z_22DCB34F_2C24_4230_98F6_DAF7677861F8_.wvu.Cols" sId="1"/>
    <undo index="65535" exp="area" ref3D="1" dr="$AH$1:$AN$1048576" dn="Z_22DCB34F_2C24_4230_98F6_DAF7677861F8_.wvu.Cols" sId="1"/>
    <undo index="65535" exp="area" ref3D="1" dr="$Z$1:$AA$1048576" dn="Z_22DCB34F_2C24_4230_98F6_DAF7677861F8_.wvu.Cols" sId="1"/>
    <undo index="65535" exp="area" ref3D="1" dr="$AO$1:$AO$1048576" dn="Z_8CF23890_B80D_43CE_AC47_A5A077AE53A3_.wvu.Cols" sId="1"/>
    <undo index="65535" exp="area" ref3D="1" dr="$AP$1:$AW$1048576" dn="Z_70379542_B2D6_40D2_80AE_F1B0F6194280_.wvu.Cols" sId="1"/>
    <undo index="65535" exp="area" ref3D="1" dr="$AH$1:$AN$1048576" dn="Z_70379542_B2D6_40D2_80AE_F1B0F6194280_.wvu.Cols" sId="1"/>
    <undo index="65535" exp="area" ref3D="1" dr="$Z$1:$AA$1048576" dn="Z_70379542_B2D6_40D2_80AE_F1B0F6194280_.wvu.Cols" sId="1"/>
    <undo index="65535" exp="area" ref3D="1" dr="$AP$1:$AR$1048576" dn="Z_5EC924FF_8BC8_40AD_A319_4C9D91240D71_.wvu.Cols" sId="1"/>
    <undo index="65535" exp="area" ref3D="1" dr="$AO$1:$AO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O$1:$AO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10.</t>
        </is>
      </nc>
      <ndxf>
        <alignment horizontal="general" vertical="bottom"/>
      </ndxf>
    </rcc>
    <rcc rId="0" sId="1" dxf="1">
      <nc r="Y2" t="inlineStr">
        <is>
          <r>
            <t xml:space="preserve">Maximális kapacitás/ Maximum capacity    </t>
          </r>
          <r>
            <rPr>
              <b/>
              <sz val="11"/>
              <color theme="1"/>
              <rFont val="Arial"/>
              <family val="2"/>
            </rPr>
            <t xml:space="preserve"> 2018/2019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r>
            <t>(m</t>
          </r>
          <r>
            <rPr>
              <b/>
              <vertAlign val="superscript"/>
              <sz val="11"/>
              <color theme="1"/>
              <rFont val="Arial"/>
              <family val="2"/>
              <charset val="238"/>
            </rPr>
            <t>3</t>
          </r>
          <r>
            <rPr>
              <b/>
              <sz val="11"/>
              <color theme="1"/>
              <rFont val="Arial"/>
              <family val="2"/>
              <charset val="238"/>
            </rPr>
            <t>/nap) 0 C</t>
          </r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8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">
        <f>#REF!*24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f>#REF!*24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">
        <f>#REF!*24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">
        <f>#REF!*24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13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4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5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6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7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8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19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0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1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2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Y26">
        <f>#REF!*24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#REF!*24</f>
      </nc>
      <ndxf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3" formatCode="#,##0"/>
        <alignment vertical="center"/>
      </dxf>
    </rfmt>
    <rcc rId="0" sId="1" s="1" dxf="1">
      <nc r="Y30">
        <f>#REF!*24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3" formatCode="#,##0"/>
        <alignment vertical="center"/>
      </dxf>
    </rfmt>
    <rcc rId="0" sId="1" dxf="1">
      <nc r="Y32">
        <f>#REF!*24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3" formatCode="#,##0"/>
        <alignment vertical="center"/>
      </dxf>
    </rfmt>
    <rcc rId="0" sId="1" dxf="1">
      <nc r="Y34">
        <f>#REF!*24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fmt sheetId="1" sqref="Y37" start="0" length="0">
      <dxf>
        <font>
          <b/>
          <sz val="11"/>
          <color theme="1"/>
          <family val="2"/>
        </font>
        <numFmt numFmtId="165" formatCode="#,##0.00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38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43">
        <f>#REF!*24</f>
      </nc>
      <ndxf>
        <numFmt numFmtId="169" formatCode="_-* #,##0\ _F_t_-;\-* #,##0\ _F_t_-;_-* &quot;-&quot;??\ _F_t_-;_-@_-"/>
        <alignment vertical="center"/>
      </ndxf>
    </rcc>
    <rcc rId="0" sId="1" dxf="1">
      <nc r="Y44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45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48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</border>
      </ndxf>
    </rcc>
    <rcc rId="0" sId="1" dxf="1">
      <nc r="Y49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0" start="0" length="0">
      <dxf>
        <numFmt numFmtId="165" formatCode="#,##0.000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165" formatCode="#,##0.00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165" formatCode="#,##0.00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165" formatCode="#,##0.000"/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165" formatCode="#,##0.000"/>
        <fill>
          <patternFill patternType="solid">
            <bgColor rgb="FF00B05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4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5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6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7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88" start="0" length="0">
      <dxf>
        <numFmt numFmtId="165" formatCode="#,##0.000"/>
      </dxf>
    </rfmt>
    <rfmt sheetId="1" sqref="Y90" start="0" length="0">
      <dxf>
        <numFmt numFmtId="165" formatCode="#,##0.000"/>
      </dxf>
    </rfmt>
    <rfmt sheetId="1" sqref="Y94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5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6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7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8" start="0" length="0">
      <dxf>
        <numFmt numFmtId="165" formatCode="#,##0.000"/>
        <fill>
          <patternFill patternType="solid">
            <bgColor rgb="FF00B050"/>
          </patternFill>
        </fill>
      </dxf>
    </rfmt>
    <rfmt sheetId="1" sqref="Y99" start="0" length="0">
      <dxf>
        <numFmt numFmtId="165" formatCode="#,##0.000"/>
      </dxf>
    </rfmt>
    <rfmt sheetId="1" sqref="Y100" start="0" length="0">
      <dxf>
        <numFmt numFmtId="165" formatCode="#,##0.000"/>
        <fill>
          <patternFill patternType="solid">
            <bgColor rgb="FFFFC000"/>
          </patternFill>
        </fill>
      </dxf>
    </rfmt>
    <rfmt sheetId="1" sqref="Y102" start="0" length="0">
      <dxf>
        <numFmt numFmtId="165" formatCode="#,##0.000"/>
      </dxf>
    </rfmt>
    <rfmt sheetId="1" sqref="Y103" start="0" length="0">
      <dxf>
        <numFmt numFmtId="165" formatCode="#,##0.000"/>
      </dxf>
    </rfmt>
    <rfmt sheetId="1" sqref="Y104" start="0" length="0">
      <dxf>
        <numFmt numFmtId="165" formatCode="#,##0.000"/>
      </dxf>
    </rfmt>
    <rfmt sheetId="1" sqref="Y105" start="0" length="0">
      <dxf>
        <numFmt numFmtId="165" formatCode="#,##0.000"/>
      </dxf>
    </rfmt>
    <rfmt sheetId="1" sqref="Y107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693" sId="1" ref="Y1:Y1048576" action="deleteCol">
    <undo index="0" exp="ref" v="1" dr="Y109" r="AG109" sId="1"/>
    <undo index="0" exp="ref" v="1" dr="Y109" r="Z109" sId="1"/>
    <undo index="0" exp="ref" v="1" dr="Y108" r="AG108" sId="1"/>
    <undo index="0" exp="ref" v="1" dr="Y108" r="Z108" sId="1"/>
    <undo index="0" exp="ref" v="1" dr="Y107" r="AG107" sId="1"/>
    <undo index="0" exp="ref" v="1" dr="Y107" r="Z107" sId="1"/>
    <undo index="0" exp="ref" v="1" dr="Y88" r="AG88" sId="1"/>
    <undo index="0" exp="ref" v="1" dr="Y88" r="Z88" sId="1"/>
    <undo index="0" exp="ref" v="1" dr="Y78" r="AG78" sId="1"/>
    <undo index="0" exp="ref" v="1" dr="Y78" r="Z78" sId="1"/>
    <undo index="0" exp="ref" v="1" dr="Y77" r="AG77" sId="1"/>
    <undo index="0" exp="ref" v="1" dr="Y77" r="Z77" sId="1"/>
    <undo index="0" exp="ref" v="1" dr="Y76" r="AG76" sId="1"/>
    <undo index="0" exp="ref" v="1" dr="Y76" r="Z76" sId="1"/>
    <undo index="0" exp="ref" v="1" dr="Y75" r="AG75" sId="1"/>
    <undo index="0" exp="ref" v="1" dr="Y75" r="Z75" sId="1"/>
    <undo index="0" exp="ref" v="1" dr="Y74" r="AG74" sId="1"/>
    <undo index="0" exp="ref" v="1" dr="Y74" r="Z74" sId="1"/>
    <undo index="0" exp="ref" v="1" dr="Y73" r="AG73" sId="1"/>
    <undo index="0" exp="ref" v="1" dr="Y73" r="Z73" sId="1"/>
    <undo index="0" exp="ref" v="1" dr="Y52" r="AG52" sId="1"/>
    <undo index="0" exp="ref" v="1" dr="Y52" r="Z52" sId="1"/>
    <undo index="0" exp="ref" v="1" dr="Y51" r="AG51" sId="1"/>
    <undo index="0" exp="ref" v="1" dr="Y51" r="Z51" sId="1"/>
    <undo index="0" exp="ref" v="1" dr="Y49" r="AG49" sId="1"/>
    <undo index="0" exp="ref" v="1" dr="Y49" r="Z49" sId="1"/>
    <undo index="0" exp="ref" v="1" dr="Y48" r="AG48" sId="1"/>
    <undo index="0" exp="ref" v="1" dr="Y48" r="Z48" sId="1"/>
    <undo index="0" exp="ref" v="1" dr="Y45" r="AG45" sId="1"/>
    <undo index="0" exp="ref" v="1" dr="Y45" r="Z45" sId="1"/>
    <undo index="0" exp="ref" v="1" dr="Y44" r="AG44" sId="1"/>
    <undo index="0" exp="ref" v="1" dr="Y44" r="Z44" sId="1"/>
    <undo index="0" exp="ref" v="1" dr="Y42" r="AG42" sId="1"/>
    <undo index="0" exp="ref" v="1" dr="Y42" r="Z42" sId="1"/>
    <undo index="0" exp="ref" v="1" dr="Y41" r="AG41" sId="1"/>
    <undo index="0" exp="ref" v="1" dr="Y41" r="Z41" sId="1"/>
    <undo index="0" exp="ref" v="1" dr="Y40" r="AG40" sId="1"/>
    <undo index="0" exp="ref" v="1" dr="Y40" r="Z40" sId="1"/>
    <undo index="0" exp="ref" v="1" dr="Y39" r="AG39" sId="1"/>
    <undo index="0" exp="ref" v="1" dr="Y39" r="Z39" sId="1"/>
    <undo index="0" exp="ref" v="1" dr="Y38" r="AG38" sId="1"/>
    <undo index="0" exp="ref" v="1" dr="Y38" r="Z38" sId="1"/>
    <undo index="0" exp="ref" v="1" dr="Y37" r="AG37" sId="1"/>
    <undo index="0" exp="ref" v="1" dr="Y37" r="Z37" sId="1"/>
    <undo index="0" exp="ref" v="1" dr="Y34" r="AG34" sId="1"/>
    <undo index="0" exp="ref" v="1" dr="Y34" r="Z34" sId="1"/>
    <undo index="0" exp="ref" v="1" dr="Y32" r="AG32" sId="1"/>
    <undo index="0" exp="ref" v="1" dr="Y32" r="Z32" sId="1"/>
    <undo index="0" exp="ref" v="1" dr="Y30" r="AG30" sId="1"/>
    <undo index="0" exp="ref" v="1" dr="Y30" r="Z30" sId="1"/>
    <undo index="0" exp="ref" v="1" dr="Y28" r="AG28" sId="1"/>
    <undo index="0" exp="ref" v="1" dr="Y28" r="Z28" sId="1"/>
    <undo index="0" exp="ref" v="1" dr="Y26" r="AG26" sId="1"/>
    <undo index="0" exp="ref" v="1" dr="Y26" r="Z26" sId="1"/>
    <undo index="0" exp="ref" v="1" dr="Y25" r="AG25" sId="1"/>
    <undo index="0" exp="ref" v="1" dr="Y25" r="Z25" sId="1"/>
    <undo index="0" exp="ref" v="1" dr="Y22" r="AG22" sId="1"/>
    <undo index="0" exp="ref" v="1" dr="Y22" r="Z22" sId="1"/>
    <undo index="0" exp="ref" v="1" dr="Y21" r="AG21" sId="1"/>
    <undo index="0" exp="ref" v="1" dr="Y21" r="Z21" sId="1"/>
    <undo index="0" exp="ref" v="1" dr="Y20" r="AG20" sId="1"/>
    <undo index="0" exp="ref" v="1" dr="Y20" r="Z20" sId="1"/>
    <undo index="0" exp="ref" v="1" dr="Y19" r="AG19" sId="1"/>
    <undo index="0" exp="ref" v="1" dr="Y19" r="Z19" sId="1"/>
    <undo index="0" exp="ref" v="1" dr="Y18" r="AG18" sId="1"/>
    <undo index="0" exp="ref" v="1" dr="Y18" r="Z18" sId="1"/>
    <undo index="0" exp="ref" v="1" dr="Y17" r="AG17" sId="1"/>
    <undo index="0" exp="ref" v="1" dr="Y17" r="Z17" sId="1"/>
    <undo index="0" exp="ref" v="1" dr="Y16" r="AG16" sId="1"/>
    <undo index="0" exp="ref" v="1" dr="Y16" r="Z16" sId="1"/>
    <undo index="0" exp="ref" v="1" dr="Y15" r="AG15" sId="1"/>
    <undo index="0" exp="ref" v="1" dr="Y15" r="Z15" sId="1"/>
    <undo index="0" exp="ref" v="1" dr="Y14" r="AG14" sId="1"/>
    <undo index="0" exp="ref" v="1" dr="Y14" r="Z14" sId="1"/>
    <undo index="0" exp="ref" v="1" dr="Y13" r="AG13" sId="1"/>
    <undo index="0" exp="ref" v="1" dr="Y13" r="Z13" sId="1"/>
    <undo index="0" exp="ref" v="1" dr="Y9" r="AG9" sId="1"/>
    <undo index="0" exp="ref" v="1" dr="Y9" r="Z9" sId="1"/>
    <undo index="0" exp="ref" v="1" dr="Y8" r="AG8" sId="1"/>
    <undo index="0" exp="ref" v="1" dr="Y8" r="Z8" sId="1"/>
    <undo index="0" exp="ref" v="1" dr="Y7" r="AG7" sId="1"/>
    <undo index="0" exp="ref" v="1" dr="Y7" r="Z7" sId="1"/>
    <undo index="0" exp="ref" v="1" dr="Y6" r="AG6" sId="1"/>
    <undo index="0" exp="ref" v="1" dr="Y6" r="Z6" sId="1"/>
    <undo index="0" exp="ref" v="1" dr="Y5" r="AG5" sId="1"/>
    <undo index="0" exp="ref" v="1" dr="Y5" r="Z5" sId="1"/>
    <undo index="0" exp="ref" v="1" dr="Y4" r="AG4" sId="1"/>
    <undo index="0" exp="ref" v="1" dr="Y4" r="Z4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N$1:$AN$1048576" dn="Z_4AAFD51F_A55D_4BD7_8E8E_8ADC9828244C_.wvu.Cols" sId="1"/>
    <undo index="65535" exp="area" ref3D="1" dr="$AO$1:$AV$1048576" dn="Z_22DCB34F_2C24_4230_98F6_DAF7677861F8_.wvu.Cols" sId="1"/>
    <undo index="65535" exp="area" ref3D="1" dr="$AG$1:$AM$1048576" dn="Z_22DCB34F_2C24_4230_98F6_DAF7677861F8_.wvu.Cols" sId="1"/>
    <undo index="65535" exp="area" ref3D="1" dr="$Y$1:$Z$1048576" dn="Z_22DCB34F_2C24_4230_98F6_DAF7677861F8_.wvu.Cols" sId="1"/>
    <undo index="65535" exp="area" ref3D="1" dr="$AN$1:$AN$1048576" dn="Z_8CF23890_B80D_43CE_AC47_A5A077AE53A3_.wvu.Cols" sId="1"/>
    <undo index="65535" exp="area" ref3D="1" dr="$AO$1:$AV$1048576" dn="Z_70379542_B2D6_40D2_80AE_F1B0F6194280_.wvu.Cols" sId="1"/>
    <undo index="65535" exp="area" ref3D="1" dr="$AG$1:$AM$1048576" dn="Z_70379542_B2D6_40D2_80AE_F1B0F6194280_.wvu.Cols" sId="1"/>
    <undo index="65535" exp="area" ref3D="1" dr="$Y$1:$Z$1048576" dn="Z_70379542_B2D6_40D2_80AE_F1B0F6194280_.wvu.Cols" sId="1"/>
    <undo index="65535" exp="area" ref3D="1" dr="$AO$1:$AQ$1048576" dn="Z_5EC924FF_8BC8_40AD_A319_4C9D91240D71_.wvu.Cols" sId="1"/>
    <undo index="65535" exp="area" ref3D="1" dr="$AN$1:$AN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N$1:$AN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9.</t>
        </is>
      </nc>
      <ndxf>
        <alignment horizontal="general" vertical="bottom"/>
      </ndxf>
    </rcc>
    <rcc rId="0" sId="1" dxf="1">
      <nc r="Y2" t="inlineStr">
        <is>
          <r>
            <t xml:space="preserve">Maximális kapacitás/
Maximum capacity </t>
          </r>
          <r>
            <rPr>
              <b/>
              <sz val="11"/>
              <color theme="1"/>
              <rFont val="Arial"/>
              <family val="2"/>
            </rPr>
            <t>2015/2016</t>
          </r>
        </is>
      </nc>
      <ndxf>
        <font>
          <b/>
          <sz val="11"/>
          <color theme="1"/>
          <family val="2"/>
        </font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5" t="inlineStr">
        <is>
          <t>m3/h (0°C)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 numFmtId="4">
      <nc r="Y4">
        <v>1895054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 numFmtId="4">
      <nc r="Y8">
        <v>1895054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">
        <f>ROUND(0.9476*#REF!*1000,0)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">
        <f>ROUND(0.947519*#REF!*1000,0)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Y2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Y26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thin">
            <color indexed="64"/>
          </top>
          <bottom style="medium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ROUND(0.947434*#REF!*1000,0)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ROUND(0.947473*#REF!*1000,0)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dxf="1">
      <nc r="Y3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dxf="1">
      <nc r="Y3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Y42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>
      <nc r="Y44">
        <f>ROUND(0.947527*#REF!*1000,0)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45">
        <f>ROUND(0.947527*#REF!*1000,0)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ROUND(0.947527*#REF!*1000,0)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ROUND(0.947527*#REF!*1000,0)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ROUND(0.947527*#REF!*1000,0)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ROUND(0.947527*#REF!*1000,0)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cc rId="0" sId="1" dxf="1">
      <nc r="Y71">
        <f>Y5+Y6+Y7+Y8+#REF!+Y13+Y14+Y17+Y18+Y19+Y20+Y15+Y22+Y21+Y25+Y26+Y28+Y30+Y34+Y38+Y39+Y40+Y41+Y44</f>
      </nc>
      <ndxf>
        <numFmt numFmtId="165" formatCode="#,##0.000"/>
      </ndxf>
    </rcc>
    <rcc rId="0" sId="1" dxf="1">
      <nc r="Y72">
        <f>SUM(Y73:Y78)</f>
      </nc>
      <ndxf>
        <numFmt numFmtId="165" formatCode="#,##0.000"/>
      </ndxf>
    </rcc>
    <rcc rId="0" sId="1" dxf="1">
      <nc r="Y73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74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5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6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78">
        <f>ROUND(0.947527*#REF!*1000,0)</f>
      </nc>
      <n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82">
        <f>Y5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83">
        <f>Y6</f>
      </nc>
      <ndxf>
        <numFmt numFmtId="165" formatCode="#,##0.000"/>
      </ndxf>
    </rcc>
    <rcc rId="0" sId="1" dxf="1">
      <nc r="Y84">
        <f>Y8</f>
      </nc>
      <ndxf>
        <numFmt numFmtId="165" formatCode="#,##0.000"/>
      </ndxf>
    </rcc>
    <rcc rId="0" sId="1" dxf="1">
      <nc r="Y85">
        <f>#REF!</f>
      </nc>
      <ndxf>
        <numFmt numFmtId="165" formatCode="#,##0.000"/>
      </ndxf>
    </rcc>
    <rcc rId="0" sId="1" dxf="1">
      <nc r="Y86">
        <f>Y38+Y39+Y40+Y41</f>
      </nc>
      <ndxf>
        <numFmt numFmtId="165" formatCode="#,##0.000"/>
      </ndxf>
    </rcc>
    <rcc rId="0" sId="1" dxf="1">
      <nc r="Y87">
        <f>Y44</f>
      </nc>
      <ndxf>
        <numFmt numFmtId="165" formatCode="#,##0.000"/>
      </ndxf>
    </rcc>
    <rcc rId="0" sId="1" dxf="1">
      <nc r="Y88">
        <f>ROUND(0.947527*329.166*1000,0)</f>
      </nc>
      <ndxf>
        <numFmt numFmtId="165" formatCode="#,##0.000"/>
      </ndxf>
    </rcc>
    <rcc rId="0" sId="1" dxf="1">
      <nc r="Y90">
        <f>SUM(Y82:Y89)</f>
      </nc>
      <ndxf>
        <numFmt numFmtId="165" formatCode="#,##0.000"/>
      </ndxf>
    </rcc>
    <rcc rId="0" sId="1" dxf="1">
      <nc r="Y94">
        <f>Y73</f>
      </nc>
      <ndxf>
        <numFmt numFmtId="165" formatCode="#,##0.000"/>
      </ndxf>
    </rcc>
    <rcc rId="0" sId="1" dxf="1">
      <nc r="Y95">
        <f>Y74</f>
      </nc>
      <ndxf>
        <numFmt numFmtId="165" formatCode="#,##0.000"/>
      </ndxf>
    </rcc>
    <rcc rId="0" sId="1" dxf="1">
      <nc r="Y96">
        <f>Y75</f>
      </nc>
      <ndxf>
        <numFmt numFmtId="165" formatCode="#,##0.000"/>
      </ndxf>
    </rcc>
    <rcc rId="0" sId="1" dxf="1">
      <nc r="Y97">
        <f>Y76</f>
      </nc>
      <ndxf>
        <numFmt numFmtId="165" formatCode="#,##0.000"/>
      </ndxf>
    </rcc>
    <rcc rId="0" sId="1" dxf="1">
      <nc r="Y98">
        <f>Y77</f>
      </nc>
      <ndxf>
        <numFmt numFmtId="165" formatCode="#,##0.000"/>
      </ndxf>
    </rcc>
    <rcc rId="0" sId="1" dxf="1">
      <nc r="Y99">
        <f>Y78</f>
      </nc>
      <ndxf>
        <numFmt numFmtId="165" formatCode="#,##0.000"/>
      </ndxf>
    </rcc>
    <rcc rId="0" sId="1" dxf="1">
      <nc r="Y100">
        <f>SUM(Y94:Y99)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Y102">
        <f>Y78</f>
      </nc>
      <ndxf>
        <numFmt numFmtId="165" formatCode="#,##0.000"/>
      </ndxf>
    </rcc>
    <rfmt sheetId="1" sqref="Y103" start="0" length="0">
      <dxf>
        <numFmt numFmtId="165" formatCode="#,##0.000"/>
      </dxf>
    </rfmt>
    <rfmt sheetId="1" sqref="Y104" start="0" length="0">
      <dxf>
        <numFmt numFmtId="165" formatCode="#,##0.000"/>
      </dxf>
    </rfmt>
    <rfmt sheetId="1" sqref="Y105" start="0" length="0">
      <dxf>
        <numFmt numFmtId="165" formatCode="#,##0.000"/>
      </dxf>
    </rfmt>
    <rcc rId="0" sId="1" dxf="1">
      <nc r="Y107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108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109">
        <f>ROUND(0.947527*#REF!*1000,0)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6694" sId="1" ref="Y1:Y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M$1:$AM$1048576" dn="Z_4AAFD51F_A55D_4BD7_8E8E_8ADC9828244C_.wvu.Cols" sId="1"/>
    <undo index="65535" exp="area" ref3D="1" dr="$AN$1:$AU$1048576" dn="Z_22DCB34F_2C24_4230_98F6_DAF7677861F8_.wvu.Cols" sId="1"/>
    <undo index="65535" exp="area" ref3D="1" dr="$AF$1:$AL$1048576" dn="Z_22DCB34F_2C24_4230_98F6_DAF7677861F8_.wvu.Cols" sId="1"/>
    <undo index="65535" exp="area" ref3D="1" dr="$Y$1:$Y$1048576" dn="Z_22DCB34F_2C24_4230_98F6_DAF7677861F8_.wvu.Cols" sId="1"/>
    <undo index="65535" exp="area" ref3D="1" dr="$AM$1:$AM$1048576" dn="Z_8CF23890_B80D_43CE_AC47_A5A077AE53A3_.wvu.Cols" sId="1"/>
    <undo index="65535" exp="area" ref3D="1" dr="$AN$1:$AU$1048576" dn="Z_70379542_B2D6_40D2_80AE_F1B0F6194280_.wvu.Cols" sId="1"/>
    <undo index="65535" exp="area" ref3D="1" dr="$AF$1:$AL$1048576" dn="Z_70379542_B2D6_40D2_80AE_F1B0F6194280_.wvu.Cols" sId="1"/>
    <undo index="65535" exp="area" ref3D="1" dr="$Y$1:$Y$1048576" dn="Z_70379542_B2D6_40D2_80AE_F1B0F6194280_.wvu.Cols" sId="1"/>
    <undo index="65535" exp="area" ref3D="1" dr="$AN$1:$AP$1048576" dn="Z_5EC924FF_8BC8_40AD_A319_4C9D91240D71_.wvu.Cols" sId="1"/>
    <undo index="65535" exp="area" ref3D="1" dr="$AM$1:$AM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M$1:$AM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cc rId="0" sId="1" dxf="1">
      <nc r="Y1" t="inlineStr">
        <is>
          <t>10.</t>
        </is>
      </nc>
      <ndxf>
        <alignment horizontal="general" vertical="bottom"/>
      </ndxf>
    </rcc>
    <rcc rId="0" sId="1" dxf="1">
      <nc r="Y2" t="inlineStr">
        <is>
          <r>
            <t xml:space="preserve">Maximális kapacitás/ Maximum capacity </t>
          </r>
          <r>
            <rPr>
              <b/>
              <sz val="11"/>
              <color theme="1"/>
              <rFont val="Arial"/>
              <family val="2"/>
            </rPr>
            <t>2015/2016</t>
          </r>
        </is>
      </nc>
      <ndxf>
        <font>
          <b/>
          <sz val="11"/>
          <color theme="1"/>
          <family val="2"/>
        </font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Y5" t="inlineStr">
        <is>
          <t>m3/nap  (0°C)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Y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8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3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Y2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Y2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thin">
            <color indexed="64"/>
          </top>
          <bottom style="medium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dxf="1">
      <nc r="Y3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dxf="1">
      <nc r="Y3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#REF!*24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Y4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>
      <nc r="Y4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45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#REF!*24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cc rId="0" sId="1" dxf="1">
      <nc r="Y71">
        <f>Y5+Y6+Y7+Y8+#REF!+Y13+Y14+Y17+Y18+Y19+Y20+Y15+Y22+Y21+Y25+Y26+Y28+Y30+Y34+Y38+Y39+Y40+Y41+Y44</f>
      </nc>
      <ndxf>
        <numFmt numFmtId="165" formatCode="#,##0.000"/>
      </ndxf>
    </rcc>
    <rcc rId="0" sId="1" dxf="1">
      <nc r="Y72">
        <f>SUM(Y73:Y78)</f>
      </nc>
      <ndxf>
        <numFmt numFmtId="165" formatCode="#,##0.000"/>
      </ndxf>
    </rcc>
    <rcc rId="0" sId="1" dxf="1">
      <nc r="Y73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7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Y7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78">
        <f>#REF!*24</f>
      </nc>
      <n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Y82">
        <f>Y5</f>
      </nc>
      <ndxf>
        <numFmt numFmtId="3" formatCode="#,##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Y83">
        <f>Y6</f>
      </nc>
      <ndxf>
        <numFmt numFmtId="3" formatCode="#,##0"/>
      </ndxf>
    </rcc>
    <rcc rId="0" sId="1" dxf="1">
      <nc r="Y84">
        <f>Y8</f>
      </nc>
      <ndxf>
        <numFmt numFmtId="3" formatCode="#,##0"/>
      </ndxf>
    </rcc>
    <rcc rId="0" sId="1" dxf="1">
      <nc r="Y85">
        <f>#REF!</f>
      </nc>
      <ndxf>
        <numFmt numFmtId="3" formatCode="#,##0"/>
      </ndxf>
    </rcc>
    <rcc rId="0" sId="1" dxf="1">
      <nc r="Y86">
        <f>Y38+Y39+Y40+Y41</f>
      </nc>
      <ndxf>
        <numFmt numFmtId="3" formatCode="#,##0"/>
      </ndxf>
    </rcc>
    <rcc rId="0" sId="1" dxf="1">
      <nc r="Y87">
        <f>Y44</f>
      </nc>
      <ndxf>
        <numFmt numFmtId="3" formatCode="#,##0"/>
      </ndxf>
    </rcc>
    <rcc rId="0" sId="1" dxf="1">
      <nc r="Y88">
        <f>#REF!*24</f>
      </nc>
      <ndxf>
        <numFmt numFmtId="3" formatCode="#,##0"/>
      </ndxf>
    </rcc>
    <rfmt sheetId="1" sqref="Y89" start="0" length="0">
      <dxf>
        <numFmt numFmtId="3" formatCode="#,##0"/>
      </dxf>
    </rfmt>
    <rcc rId="0" sId="1" dxf="1">
      <nc r="Y90">
        <f>SUM(Y82:Y89)</f>
      </nc>
      <ndxf>
        <numFmt numFmtId="3" formatCode="#,##0"/>
      </ndxf>
    </rcc>
    <rfmt sheetId="1" sqref="Y91" start="0" length="0">
      <dxf>
        <numFmt numFmtId="3" formatCode="#,##0"/>
      </dxf>
    </rfmt>
    <rfmt sheetId="1" sqref="Y92" start="0" length="0">
      <dxf>
        <numFmt numFmtId="3" formatCode="#,##0"/>
      </dxf>
    </rfmt>
    <rfmt sheetId="1" sqref="Y93" start="0" length="0">
      <dxf>
        <numFmt numFmtId="3" formatCode="#,##0"/>
      </dxf>
    </rfmt>
    <rcc rId="0" sId="1" dxf="1">
      <nc r="Y94">
        <f>Y73</f>
      </nc>
      <ndxf>
        <numFmt numFmtId="3" formatCode="#,##0"/>
      </ndxf>
    </rcc>
    <rcc rId="0" sId="1" dxf="1">
      <nc r="Y95">
        <f>Y74</f>
      </nc>
      <ndxf>
        <numFmt numFmtId="3" formatCode="#,##0"/>
      </ndxf>
    </rcc>
    <rcc rId="0" sId="1" dxf="1">
      <nc r="Y96">
        <f>Y75</f>
      </nc>
      <ndxf>
        <numFmt numFmtId="3" formatCode="#,##0"/>
      </ndxf>
    </rcc>
    <rcc rId="0" sId="1" dxf="1">
      <nc r="Y97">
        <f>Y76</f>
      </nc>
      <ndxf>
        <numFmt numFmtId="3" formatCode="#,##0"/>
      </ndxf>
    </rcc>
    <rcc rId="0" sId="1" dxf="1">
      <nc r="Y98">
        <f>Y77</f>
      </nc>
      <ndxf>
        <numFmt numFmtId="3" formatCode="#,##0"/>
      </ndxf>
    </rcc>
    <rcc rId="0" sId="1" dxf="1">
      <nc r="Y99">
        <f>Y78</f>
      </nc>
      <ndxf>
        <numFmt numFmtId="3" formatCode="#,##0"/>
      </ndxf>
    </rcc>
    <rcc rId="0" sId="1" dxf="1">
      <nc r="Y100">
        <f>SUM(Y94:Y99)</f>
      </nc>
      <ndxf>
        <numFmt numFmtId="3" formatCode="#,##0"/>
        <fill>
          <patternFill patternType="solid">
            <bgColor rgb="FFFFC000"/>
          </patternFill>
        </fill>
      </ndxf>
    </rcc>
    <rfmt sheetId="1" sqref="Y101" start="0" length="0">
      <dxf>
        <numFmt numFmtId="3" formatCode="#,##0"/>
      </dxf>
    </rfmt>
    <rcc rId="0" sId="1" dxf="1">
      <nc r="Y102">
        <f>Y78</f>
      </nc>
      <ndxf>
        <numFmt numFmtId="3" formatCode="#,##0"/>
      </ndxf>
    </rcc>
    <rfmt sheetId="1" sqref="Y103" start="0" length="0">
      <dxf>
        <numFmt numFmtId="3" formatCode="#,##0"/>
      </dxf>
    </rfmt>
    <rfmt sheetId="1" sqref="Y104" start="0" length="0">
      <dxf>
        <numFmt numFmtId="3" formatCode="#,##0"/>
      </dxf>
    </rfmt>
    <rfmt sheetId="1" sqref="Y105" start="0" length="0">
      <dxf>
        <numFmt numFmtId="3" formatCode="#,##0"/>
      </dxf>
    </rfmt>
    <rcc rId="0" sId="1" dxf="1">
      <nc r="Y10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10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Y10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6695" sId="1" ref="Y1:Y1048576" action="deleteCol">
    <undo index="65535" exp="ref" v="1" dr="Y52" r="AA52" sId="1"/>
    <undo index="0" exp="ref" v="1" dr="Y52" r="Z52" sId="1"/>
    <undo index="65535" exp="ref" v="1" dr="Y51" r="AA51" sId="1"/>
    <undo index="0" exp="ref" v="1" dr="Y51" r="Z51" sId="1"/>
    <undo index="65535" exp="ref" v="1" dr="Y49" r="AA49" sId="1"/>
    <undo index="0" exp="ref" v="1" dr="Y49" r="Z49" sId="1"/>
    <undo index="65535" exp="ref" v="1" dr="Y48" r="AA48" sId="1"/>
    <undo index="0" exp="ref" v="1" dr="Y48" r="Z48" sId="1"/>
    <undo index="0" exp="ref" v="1" dr="Y45" r="Z45" sId="1"/>
    <undo index="65535" exp="ref" v="1" dr="Y44" r="AA44" sId="1"/>
    <undo index="0" exp="ref" v="1" dr="Y44" r="Z44" sId="1"/>
    <undo index="65535" exp="ref" v="1" dr="Y42" r="AA42" sId="1"/>
    <undo index="0" exp="ref" v="1" dr="Y42" r="Z42" sId="1"/>
    <undo index="65535" exp="ref" v="1" dr="Y41" r="AA41" sId="1"/>
    <undo index="0" exp="ref" v="1" dr="Y41" r="Z41" sId="1"/>
    <undo index="65535" exp="ref" v="1" dr="Y40" r="AA40" sId="1"/>
    <undo index="0" exp="ref" v="1" dr="Y40" r="Z40" sId="1"/>
    <undo index="65535" exp="ref" v="1" dr="Y39" r="AA39" sId="1"/>
    <undo index="0" exp="ref" v="1" dr="Y39" r="Z39" sId="1"/>
    <undo index="65535" exp="ref" v="1" dr="Y38" r="AA38" sId="1"/>
    <undo index="0" exp="ref" v="1" dr="Y38" r="Z38" sId="1"/>
    <undo index="65535" exp="ref" v="1" dr="Y34" r="AA34" sId="1"/>
    <undo index="0" exp="ref" v="1" dr="Y34" r="Z34" sId="1"/>
    <undo index="65535" exp="ref" v="1" dr="Y32" r="AA32" sId="1"/>
    <undo index="0" exp="ref" v="1" dr="Y32" r="Z32" sId="1"/>
    <undo index="65535" exp="ref" v="1" dr="Y30" r="AA30" sId="1"/>
    <undo index="0" exp="ref" v="1" dr="Y30" r="Z30" sId="1"/>
    <undo index="65535" exp="ref" v="1" dr="Y28" r="AA28" sId="1"/>
    <undo index="0" exp="ref" v="1" dr="Y28" r="Z28" sId="1"/>
    <undo index="65535" exp="ref" v="1" dr="Y26" r="AA26" sId="1"/>
    <undo index="0" exp="ref" v="1" dr="Y26" r="Z26" sId="1"/>
    <undo index="65535" exp="ref" v="1" dr="Y25" r="AA25" sId="1"/>
    <undo index="0" exp="ref" v="1" dr="Y25" r="Z25" sId="1"/>
    <undo index="65535" exp="ref" v="1" dr="Y22" r="AA22" sId="1"/>
    <undo index="0" exp="ref" v="1" dr="Y22" r="Z22" sId="1"/>
    <undo index="65535" exp="ref" v="1" dr="Y21" r="AA21" sId="1"/>
    <undo index="0" exp="ref" v="1" dr="Y21" r="Z21" sId="1"/>
    <undo index="65535" exp="ref" v="1" dr="Y20" r="AA20" sId="1"/>
    <undo index="0" exp="ref" v="1" dr="Y20" r="Z20" sId="1"/>
    <undo index="65535" exp="ref" v="1" dr="Y19" r="AA19" sId="1"/>
    <undo index="0" exp="ref" v="1" dr="Y19" r="Z19" sId="1"/>
    <undo index="65535" exp="ref" v="1" dr="Y18" r="AA18" sId="1"/>
    <undo index="0" exp="ref" v="1" dr="Y18" r="Z18" sId="1"/>
    <undo index="65535" exp="ref" v="1" dr="Y17" r="AA17" sId="1"/>
    <undo index="0" exp="ref" v="1" dr="Y17" r="Z17" sId="1"/>
    <undo index="65535" exp="ref" v="1" dr="Y16" r="AA16" sId="1"/>
    <undo index="0" exp="ref" v="1" dr="Y16" r="Z16" sId="1"/>
    <undo index="65535" exp="ref" v="1" dr="Y15" r="AA15" sId="1"/>
    <undo index="0" exp="ref" v="1" dr="Y15" r="Z15" sId="1"/>
    <undo index="65535" exp="ref" v="1" dr="Y14" r="AA14" sId="1"/>
    <undo index="0" exp="ref" v="1" dr="Y14" r="Z14" sId="1"/>
    <undo index="65535" exp="ref" v="1" dr="Y13" r="AA13" sId="1"/>
    <undo index="0" exp="ref" v="1" dr="Y13" r="Z13" sId="1"/>
    <undo index="65535" exp="ref" v="1" dr="Y9" r="AA9" sId="1"/>
    <undo index="0" exp="ref" v="1" dr="Y9" r="Z9" sId="1"/>
    <undo index="65535" exp="ref" v="1" dr="Y8" r="AA8" sId="1"/>
    <undo index="0" exp="ref" v="1" dr="Y8" r="Z8" sId="1"/>
    <undo index="65535" exp="ref" v="1" dr="Y7" r="AA7" sId="1"/>
    <undo index="0" exp="ref" v="1" dr="Y7" r="Z7" sId="1"/>
    <undo index="65535" exp="ref" v="1" dr="Y6" r="AA6" sId="1"/>
    <undo index="0" exp="ref" v="1" dr="Y6" r="Z6" sId="1"/>
    <undo index="0" exp="ref" v="1" dr="Y5" r="Z5" sId="1"/>
    <undo index="0" exp="ref" v="1" dr="Y4" r="Z4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L$1:$AL$1048576" dn="Z_4AAFD51F_A55D_4BD7_8E8E_8ADC9828244C_.wvu.Cols" sId="1"/>
    <undo index="65535" exp="area" ref3D="1" dr="$AM$1:$AT$1048576" dn="Z_22DCB34F_2C24_4230_98F6_DAF7677861F8_.wvu.Cols" sId="1"/>
    <undo index="65535" exp="area" ref3D="1" dr="$AE$1:$AK$1048576" dn="Z_22DCB34F_2C24_4230_98F6_DAF7677861F8_.wvu.Cols" sId="1"/>
    <undo index="65535" exp="area" ref3D="1" dr="$AL$1:$AL$1048576" dn="Z_8CF23890_B80D_43CE_AC47_A5A077AE53A3_.wvu.Cols" sId="1"/>
    <undo index="65535" exp="area" ref3D="1" dr="$AM$1:$AT$1048576" dn="Z_70379542_B2D6_40D2_80AE_F1B0F6194280_.wvu.Cols" sId="1"/>
    <undo index="65535" exp="area" ref3D="1" dr="$AE$1:$AK$1048576" dn="Z_70379542_B2D6_40D2_80AE_F1B0F6194280_.wvu.Cols" sId="1"/>
    <undo index="65535" exp="area" ref3D="1" dr="$AM$1:$AO$1048576" dn="Z_5EC924FF_8BC8_40AD_A319_4C9D91240D71_.wvu.Cols" sId="1"/>
    <undo index="65535" exp="area" ref3D="1" dr="$AL$1:$AL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L$1:$AL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fmt sheetId="1" sqref="Y1" start="0" length="0">
      <dxf>
        <alignment horizontal="general" vertical="bottom"/>
      </dxf>
    </rfmt>
    <rcc rId="0" sId="1" dxf="1">
      <nc r="Y2" t="inlineStr">
        <is>
          <r>
            <t xml:space="preserve">Maximális kapacitás/       Maximum capacity </t>
          </r>
          <r>
            <rPr>
              <b/>
              <sz val="11"/>
              <color theme="1"/>
              <rFont val="Arial"/>
              <family val="2"/>
            </rPr>
            <t>2018/19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t>(kWh/h)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4">
        <f>ROUND(#REF!*AU4,0)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8">
        <f>ROUND(#REF!*AU8,0)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7">
        <f>ROUND(#REF!*AU7,0)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6">
        <f>ROUND(#REF!*AU6,0)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9">
        <f>ROUND(#REF!*AU9,0)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3">
        <f>ROUND(#REF!*AU3,0)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ROUND(#REF!*AU13,0)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ROUND(#REF!*AU14,0)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ROUND(#REF!*AU15,0)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ROUND(#REF!*AU16,0)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ROUND(#REF!*AU17,0)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ROUND(#REF!*AU18,0)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ROUND(#REF!*AU19,0)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ROUND(#REF!*AU20,0)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ROUND(#REF!*AU21,0)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2">
        <f>ROUND(#REF!*AU22,0)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ROUND(#REF!*AU25,0)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6">
        <f>ROUND(#REF!*AU26,0)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ROUND(#REF!*AU28,0)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ROUND(#REF!*AU30,0)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s="1" dxf="1">
      <nc r="Y32">
        <f>ROUND(#REF!*AU32,0)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s="1" dxf="1">
      <nc r="Y34">
        <f>ROUND(#REF!*AU34,0)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ROUND(#REF!*AU38,0)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ROUND(#REF!*AU39,0)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ROUND(#REF!*AU40,0)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ROUND(#REF!*AU41,0)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ROUND(#REF!*AU42,0)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 numFmtId="4">
      <nc r="Y44">
        <v>2199175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 numFmtId="4">
      <nc r="Y45">
        <v>8796680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ROUND(#REF!*AU48,0)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ROUND(#REF!*AU49,0)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ROUND(#REF!*AU51,0)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ROUND(#REF!*AU52,0)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3" formatCode="#,##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3" formatCode="#,##0"/>
      </dxf>
    </rfmt>
    <rfmt sheetId="1" sqref="Y84" start="0" length="0">
      <dxf>
        <numFmt numFmtId="3" formatCode="#,##0"/>
      </dxf>
    </rfmt>
    <rfmt sheetId="1" sqref="Y85" start="0" length="0">
      <dxf>
        <numFmt numFmtId="3" formatCode="#,##0"/>
      </dxf>
    </rfmt>
    <rfmt sheetId="1" sqref="Y86" start="0" length="0">
      <dxf>
        <numFmt numFmtId="3" formatCode="#,##0"/>
      </dxf>
    </rfmt>
    <rfmt sheetId="1" sqref="Y87" start="0" length="0">
      <dxf>
        <numFmt numFmtId="3" formatCode="#,##0"/>
      </dxf>
    </rfmt>
    <rfmt sheetId="1" sqref="Y88" start="0" length="0">
      <dxf>
        <numFmt numFmtId="3" formatCode="#,##0"/>
      </dxf>
    </rfmt>
    <rfmt sheetId="1" sqref="Y89" start="0" length="0">
      <dxf>
        <numFmt numFmtId="3" formatCode="#,##0"/>
      </dxf>
    </rfmt>
    <rfmt sheetId="1" sqref="Y90" start="0" length="0">
      <dxf>
        <numFmt numFmtId="3" formatCode="#,##0"/>
      </dxf>
    </rfmt>
    <rfmt sheetId="1" sqref="Y91" start="0" length="0">
      <dxf>
        <numFmt numFmtId="3" formatCode="#,##0"/>
      </dxf>
    </rfmt>
    <rfmt sheetId="1" sqref="Y92" start="0" length="0">
      <dxf>
        <numFmt numFmtId="3" formatCode="#,##0"/>
      </dxf>
    </rfmt>
    <rfmt sheetId="1" sqref="Y93" start="0" length="0">
      <dxf>
        <numFmt numFmtId="3" formatCode="#,##0"/>
      </dxf>
    </rfmt>
    <rfmt sheetId="1" sqref="Y94" start="0" length="0">
      <dxf>
        <numFmt numFmtId="3" formatCode="#,##0"/>
      </dxf>
    </rfmt>
    <rfmt sheetId="1" sqref="Y95" start="0" length="0">
      <dxf>
        <numFmt numFmtId="3" formatCode="#,##0"/>
      </dxf>
    </rfmt>
    <rfmt sheetId="1" sqref="Y96" start="0" length="0">
      <dxf>
        <numFmt numFmtId="3" formatCode="#,##0"/>
      </dxf>
    </rfmt>
    <rfmt sheetId="1" sqref="Y97" start="0" length="0">
      <dxf>
        <numFmt numFmtId="3" formatCode="#,##0"/>
      </dxf>
    </rfmt>
    <rfmt sheetId="1" sqref="Y98" start="0" length="0">
      <dxf>
        <numFmt numFmtId="3" formatCode="#,##0"/>
      </dxf>
    </rfmt>
    <rfmt sheetId="1" sqref="Y99" start="0" length="0">
      <dxf>
        <numFmt numFmtId="3" formatCode="#,##0"/>
      </dxf>
    </rfmt>
    <rfmt sheetId="1" sqref="Y100" start="0" length="0">
      <dxf>
        <numFmt numFmtId="3" formatCode="#,##0"/>
        <fill>
          <patternFill patternType="solid">
            <bgColor rgb="FFFFC000"/>
          </patternFill>
        </fill>
      </dxf>
    </rfmt>
    <rfmt sheetId="1" sqref="Y101" start="0" length="0">
      <dxf>
        <numFmt numFmtId="3" formatCode="#,##0"/>
      </dxf>
    </rfmt>
    <rfmt sheetId="1" sqref="Y102" start="0" length="0">
      <dxf>
        <numFmt numFmtId="3" formatCode="#,##0"/>
      </dxf>
    </rfmt>
    <rfmt sheetId="1" sqref="Y103" start="0" length="0">
      <dxf>
        <numFmt numFmtId="3" formatCode="#,##0"/>
      </dxf>
    </rfmt>
    <rfmt sheetId="1" sqref="Y104" start="0" length="0">
      <dxf>
        <numFmt numFmtId="3" formatCode="#,##0"/>
      </dxf>
    </rfmt>
    <rfmt sheetId="1" sqref="Y105" start="0" length="0">
      <dxf>
        <numFmt numFmtId="3" formatCode="#,##0"/>
      </dxf>
    </rfmt>
    <rfmt sheetId="1" sqref="Y10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696" sId="1" ref="Y1:Y1048576" action="deleteCol">
    <undo index="65535" exp="ref" v="1" dr="Y52" r="AA52" sId="1"/>
    <undo index="65535" exp="ref" v="1" dr="Y51" r="AA51" sId="1"/>
    <undo index="65535" exp="ref" v="1" dr="Y49" r="AA49" sId="1"/>
    <undo index="65535" exp="ref" v="1" dr="Y48" r="AA48" sId="1"/>
    <undo index="65535" exp="ref" v="1" dr="Y34" r="AA34" sId="1"/>
    <undo index="65535" exp="ref" v="1" dr="Y32" r="AA32" sId="1"/>
    <undo index="65535" exp="ref" v="1" dr="Y30" r="AA30" sId="1"/>
    <undo index="65535" exp="ref" v="1" dr="Y28" r="AA28" sId="1"/>
    <undo index="65535" exp="ref" v="1" dr="Y26" r="AA26" sId="1"/>
    <undo index="65535" exp="ref" v="1" dr="Y25" r="AA25" sId="1"/>
    <undo index="65535" exp="ref" v="1" dr="Y22" r="AA22" sId="1"/>
    <undo index="65535" exp="ref" v="1" dr="Y21" r="AA21" sId="1"/>
    <undo index="65535" exp="ref" v="1" dr="Y20" r="AA20" sId="1"/>
    <undo index="65535" exp="ref" v="1" dr="Y19" r="AA19" sId="1"/>
    <undo index="65535" exp="ref" v="1" dr="Y18" r="AA18" sId="1"/>
    <undo index="65535" exp="ref" v="1" dr="Y17" r="AA17" sId="1"/>
    <undo index="65535" exp="ref" v="1" dr="Y16" r="AA16" sId="1"/>
    <undo index="65535" exp="ref" v="1" dr="Y15" r="AA15" sId="1"/>
    <undo index="65535" exp="ref" v="1" dr="Y14" r="AA14" sId="1"/>
    <undo index="65535" exp="ref" v="1" dr="Y13" r="AA13" sId="1"/>
    <undo index="65535" exp="ref" v="1" dr="Y9" r="AA9" sId="1"/>
    <undo index="65535" exp="ref" v="1" dr="Y8" r="AA8" sId="1"/>
    <undo index="65535" exp="ref" v="1" dr="Y7" r="AA7" sId="1"/>
    <undo index="65535" exp="ref" v="1" dr="Y6" r="AA6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K$1:$AK$1048576" dn="Z_4AAFD51F_A55D_4BD7_8E8E_8ADC9828244C_.wvu.Cols" sId="1"/>
    <undo index="65535" exp="area" ref3D="1" dr="$AL$1:$AS$1048576" dn="Z_22DCB34F_2C24_4230_98F6_DAF7677861F8_.wvu.Cols" sId="1"/>
    <undo index="65535" exp="area" ref3D="1" dr="$AD$1:$AJ$1048576" dn="Z_22DCB34F_2C24_4230_98F6_DAF7677861F8_.wvu.Cols" sId="1"/>
    <undo index="65535" exp="area" ref3D="1" dr="$AK$1:$AK$1048576" dn="Z_8CF23890_B80D_43CE_AC47_A5A077AE53A3_.wvu.Cols" sId="1"/>
    <undo index="65535" exp="area" ref3D="1" dr="$AL$1:$AS$1048576" dn="Z_70379542_B2D6_40D2_80AE_F1B0F6194280_.wvu.Cols" sId="1"/>
    <undo index="65535" exp="area" ref3D="1" dr="$AD$1:$AJ$1048576" dn="Z_70379542_B2D6_40D2_80AE_F1B0F6194280_.wvu.Cols" sId="1"/>
    <undo index="65535" exp="area" ref3D="1" dr="$AL$1:$AN$1048576" dn="Z_5EC924FF_8BC8_40AD_A319_4C9D91240D71_.wvu.Cols" sId="1"/>
    <undo index="65535" exp="area" ref3D="1" dr="$AK$1:$AK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K$1:$AK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fmt sheetId="1" sqref="Y1" start="0" length="0">
      <dxf>
        <alignment horizontal="general" vertical="bottom"/>
      </dxf>
    </rfmt>
    <rcc rId="0" sId="1" dxf="1">
      <nc r="Y2" t="inlineStr">
        <is>
          <r>
            <t xml:space="preserve">Maximális kapacitás/ Maximum capacity </t>
          </r>
          <r>
            <rPr>
              <b/>
              <sz val="11"/>
              <color theme="1"/>
              <rFont val="Arial"/>
              <family val="2"/>
            </rPr>
            <t>2018/19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t>(kWh/nap)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4">
        <f>#REF!*24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8">
        <f>#REF!*24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7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9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3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2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6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s="1" dxf="1">
      <nc r="Y32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s="1" dxf="1">
      <nc r="Y34">
        <f>#REF!*24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>
      <nc r="Y4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5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#REF!*24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3" formatCode="#,##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3" formatCode="#,##0"/>
      </dxf>
    </rfmt>
    <rfmt sheetId="1" sqref="Y84" start="0" length="0">
      <dxf>
        <numFmt numFmtId="3" formatCode="#,##0"/>
      </dxf>
    </rfmt>
    <rfmt sheetId="1" sqref="Y85" start="0" length="0">
      <dxf>
        <numFmt numFmtId="3" formatCode="#,##0"/>
      </dxf>
    </rfmt>
    <rfmt sheetId="1" sqref="Y86" start="0" length="0">
      <dxf>
        <numFmt numFmtId="3" formatCode="#,##0"/>
      </dxf>
    </rfmt>
    <rfmt sheetId="1" sqref="Y87" start="0" length="0">
      <dxf>
        <numFmt numFmtId="3" formatCode="#,##0"/>
      </dxf>
    </rfmt>
    <rfmt sheetId="1" sqref="Y88" start="0" length="0">
      <dxf>
        <numFmt numFmtId="3" formatCode="#,##0"/>
      </dxf>
    </rfmt>
    <rfmt sheetId="1" sqref="Y89" start="0" length="0">
      <dxf>
        <numFmt numFmtId="3" formatCode="#,##0"/>
      </dxf>
    </rfmt>
    <rfmt sheetId="1" sqref="Y90" start="0" length="0">
      <dxf>
        <numFmt numFmtId="3" formatCode="#,##0"/>
      </dxf>
    </rfmt>
    <rfmt sheetId="1" sqref="Y91" start="0" length="0">
      <dxf>
        <numFmt numFmtId="3" formatCode="#,##0"/>
      </dxf>
    </rfmt>
    <rfmt sheetId="1" sqref="Y92" start="0" length="0">
      <dxf>
        <numFmt numFmtId="3" formatCode="#,##0"/>
      </dxf>
    </rfmt>
    <rfmt sheetId="1" sqref="Y93" start="0" length="0">
      <dxf>
        <numFmt numFmtId="3" formatCode="#,##0"/>
      </dxf>
    </rfmt>
    <rfmt sheetId="1" sqref="Y94" start="0" length="0">
      <dxf>
        <numFmt numFmtId="3" formatCode="#,##0"/>
      </dxf>
    </rfmt>
    <rfmt sheetId="1" sqref="Y95" start="0" length="0">
      <dxf>
        <numFmt numFmtId="3" formatCode="#,##0"/>
      </dxf>
    </rfmt>
    <rfmt sheetId="1" sqref="Y96" start="0" length="0">
      <dxf>
        <numFmt numFmtId="3" formatCode="#,##0"/>
      </dxf>
    </rfmt>
    <rfmt sheetId="1" sqref="Y97" start="0" length="0">
      <dxf>
        <numFmt numFmtId="3" formatCode="#,##0"/>
      </dxf>
    </rfmt>
    <rfmt sheetId="1" sqref="Y98" start="0" length="0">
      <dxf>
        <numFmt numFmtId="3" formatCode="#,##0"/>
      </dxf>
    </rfmt>
    <rfmt sheetId="1" sqref="Y99" start="0" length="0">
      <dxf>
        <numFmt numFmtId="3" formatCode="#,##0"/>
      </dxf>
    </rfmt>
    <rfmt sheetId="1" sqref="Y100" start="0" length="0">
      <dxf>
        <numFmt numFmtId="3" formatCode="#,##0"/>
        <fill>
          <patternFill patternType="solid">
            <bgColor rgb="FFFFC000"/>
          </patternFill>
        </fill>
      </dxf>
    </rfmt>
    <rfmt sheetId="1" sqref="Y101" start="0" length="0">
      <dxf>
        <numFmt numFmtId="3" formatCode="#,##0"/>
      </dxf>
    </rfmt>
    <rfmt sheetId="1" sqref="Y102" start="0" length="0">
      <dxf>
        <numFmt numFmtId="3" formatCode="#,##0"/>
      </dxf>
    </rfmt>
    <rfmt sheetId="1" sqref="Y103" start="0" length="0">
      <dxf>
        <numFmt numFmtId="3" formatCode="#,##0"/>
      </dxf>
    </rfmt>
    <rfmt sheetId="1" sqref="Y104" start="0" length="0">
      <dxf>
        <numFmt numFmtId="3" formatCode="#,##0"/>
      </dxf>
    </rfmt>
    <rfmt sheetId="1" sqref="Y105" start="0" length="0">
      <dxf>
        <numFmt numFmtId="3" formatCode="#,##0"/>
      </dxf>
    </rfmt>
    <rfmt sheetId="1" sqref="Y10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697" sId="1" ref="AB1:AB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J$1:$AJ$1048576" dn="Z_4AAFD51F_A55D_4BD7_8E8E_8ADC9828244C_.wvu.Cols" sId="1"/>
    <undo index="65535" exp="area" ref3D="1" dr="$AK$1:$AR$1048576" dn="Z_22DCB34F_2C24_4230_98F6_DAF7677861F8_.wvu.Cols" sId="1"/>
    <undo index="65535" exp="area" ref3D="1" dr="$AC$1:$AI$1048576" dn="Z_22DCB34F_2C24_4230_98F6_DAF7677861F8_.wvu.Cols" sId="1"/>
    <undo index="65535" exp="area" ref3D="1" dr="$AJ$1:$AJ$1048576" dn="Z_8CF23890_B80D_43CE_AC47_A5A077AE53A3_.wvu.Cols" sId="1"/>
    <undo index="65535" exp="area" ref3D="1" dr="$AK$1:$AR$1048576" dn="Z_70379542_B2D6_40D2_80AE_F1B0F6194280_.wvu.Cols" sId="1"/>
    <undo index="65535" exp="area" ref3D="1" dr="$AC$1:$AI$1048576" dn="Z_70379542_B2D6_40D2_80AE_F1B0F6194280_.wvu.Cols" sId="1"/>
    <undo index="65535" exp="area" ref3D="1" dr="$AK$1:$AM$1048576" dn="Z_5EC924FF_8BC8_40AD_A319_4C9D91240D71_.wvu.Cols" sId="1"/>
    <undo index="65535" exp="area" ref3D="1" dr="$AJ$1:$AJ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J$1:$AJ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B1:AB1048576" start="0" length="0">
      <dxf>
        <font>
          <sz val="11"/>
          <color theme="1"/>
          <family val="2"/>
        </font>
        <alignment horizontal="center"/>
      </dxf>
    </rfmt>
    <rcc rId="0" sId="1" dxf="1">
      <nc r="AB1" t="inlineStr">
        <is>
          <t>12.</t>
        </is>
      </nc>
      <ndxf>
        <alignment horizontal="general" vertical="bottom"/>
      </ndxf>
    </rcc>
    <rcc rId="0" sId="1" dxf="1">
      <nc r="AB2" t="inlineStr">
        <is>
          <t>Maximális kapacitás/ Maximum capacity</t>
        </is>
      </nc>
      <ndxf>
        <font>
          <b/>
          <sz val="11"/>
          <color theme="1"/>
          <family val="2"/>
        </font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B5" t="inlineStr">
        <is>
          <t>(MJ/nap)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4">
        <f>AA4*24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8">
        <f>AA8*24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7">
        <f>AA7*24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6">
        <f>AA6*24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9">
        <f>AA9*24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B3" start="0" length="0">
      <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</border>
      </dxf>
    </rfmt>
    <rfmt sheetId="1" sqref="AB10" start="0" length="0">
      <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AB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AB12">
        <f>AA12*24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AB13">
        <f>AA13*24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AB14">
        <f>AA14*24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15">
        <f>AA15*24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16">
        <f>AA16*24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17">
        <f>AA17*24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18">
        <f>AA18*24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19">
        <f>AA19*24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20">
        <f>AA20*24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B21">
        <f>AA21*24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AB22">
        <f>AA22*24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AB23" start="0" length="0">
      <dxf>
        <numFmt numFmtId="165" formatCode="#,##0.000"/>
        <alignment vertical="center"/>
      </dxf>
    </rfmt>
    <rcc rId="0" sId="1" s="1" dxf="1">
      <nc r="AB24">
        <f>AA24*24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AB25">
        <f>AA25*24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</ndxf>
    </rcc>
    <rcc rId="0" sId="1" s="1" dxf="1">
      <nc r="AB26">
        <f>AA26*24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AB27" start="0" length="0">
      <dxf>
        <numFmt numFmtId="165" formatCode="#,##0.000"/>
        <alignment vertical="center"/>
      </dxf>
    </rfmt>
    <rcc rId="0" sId="1" s="1" dxf="1">
      <nc r="AB28">
        <f>AA28*24</f>
      </nc>
      <ndxf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29" start="0" length="0">
      <dxf>
        <numFmt numFmtId="165" formatCode="#,##0.000"/>
        <alignment vertical="center"/>
      </dxf>
    </rfmt>
    <rcc rId="0" sId="1" s="1" dxf="1">
      <nc r="AB30">
        <f>AA30*24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1" start="0" length="0">
      <dxf>
        <numFmt numFmtId="165" formatCode="#,##0.000"/>
        <alignment vertical="center"/>
      </dxf>
    </rfmt>
    <rcc rId="0" sId="1" dxf="1">
      <nc r="AB32">
        <f>AA32*24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3" start="0" length="0">
      <dxf>
        <numFmt numFmtId="165" formatCode="#,##0.000"/>
        <alignment vertical="center"/>
      </dxf>
    </rfmt>
    <rcc rId="0" sId="1" dxf="1">
      <nc r="AB34">
        <f>AA34*24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5" start="0" length="0">
      <dxf>
        <numFmt numFmtId="165" formatCode="#,##0.000"/>
        <alignment vertical="center"/>
      </dxf>
    </rfmt>
    <rfmt sheetId="1" s="1" sqref="AB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AB37">
        <f>AA37*24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B38">
        <f>AA38*24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B39">
        <f>AA39*24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B40">
        <f>AA40*24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B41">
        <f>AA41*24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</ndxf>
    </rcc>
    <rcc rId="0" sId="1" dxf="1">
      <nc r="AB42">
        <f>AA42*24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43" start="0" length="0">
      <dxf>
        <numFmt numFmtId="3" formatCode="#,##0"/>
        <alignment vertical="center"/>
      </dxf>
    </rfmt>
    <rcc rId="0" sId="1" dxf="1">
      <nc r="AB44">
        <f>AA44*24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45">
        <f>AA45*24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AB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AB48">
        <f>AA48*24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B49">
        <f>AA49*24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50" start="0" length="0">
      <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AB51">
        <f>AA51*24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52">
        <f>AA52*24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53" start="0" length="0">
      <dxf>
        <alignment vertical="center"/>
      </dxf>
    </rfmt>
    <rfmt sheetId="1" sqref="AB54" start="0" length="0">
      <dxf>
        <font>
          <b/>
          <sz val="11"/>
          <color theme="1"/>
          <family val="2"/>
        </font>
        <numFmt numFmtId="169" formatCode="_-* #,##0\ _F_t_-;\-* #,##0\ _F_t_-;_-* &quot;-&quot;??\ _F_t_-;_-@_-"/>
        <alignment vertical="center"/>
      </dxf>
    </rfmt>
    <rfmt sheetId="1" sqref="AB56" start="0" length="0">
      <dxf>
        <numFmt numFmtId="30" formatCode="@"/>
      </dxf>
    </rfmt>
    <rfmt sheetId="1" sqref="AB57" start="0" length="0">
      <dxf>
        <numFmt numFmtId="30" formatCode="@"/>
      </dxf>
    </rfmt>
    <rfmt sheetId="1" sqref="AB58" start="0" length="0">
      <dxf>
        <numFmt numFmtId="30" formatCode="@"/>
      </dxf>
    </rfmt>
    <rfmt sheetId="1" sqref="AB70" start="0" length="0">
      <dxf>
        <numFmt numFmtId="3" formatCode="#,##0"/>
      </dxf>
    </rfmt>
    <rcc rId="0" sId="1" dxf="1">
      <nc r="AB71">
        <f>AB5+AB6+AB7+AB8+#REF!+AB13+AB14+AB17+AB18+AB19+AB20+AB15+AB22+AB21+AB25+AB26+AB28+AB30+AB34+AB38+AB39+AB40+AB41+AB44</f>
      </nc>
      <ndxf>
        <numFmt numFmtId="165" formatCode="#,##0.000"/>
      </ndxf>
    </rcc>
    <rcc rId="0" sId="1" dxf="1">
      <nc r="AB72">
        <f>SUM(AB73:AB78)</f>
      </nc>
      <ndxf>
        <numFmt numFmtId="165" formatCode="#,##0.000"/>
      </ndxf>
    </rcc>
    <rcc rId="0" sId="1" dxf="1">
      <nc r="AB73">
        <f>AA73*24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74">
        <f>AA74*24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5">
        <f>AA75*24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6">
        <f>AA76*24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B77">
        <f>AA77*24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B78">
        <f>AA78*24</f>
      </nc>
      <ndxf>
        <numFmt numFmtId="3" formatCode="#,##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82">
        <f>AB5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83">
        <f>AB6</f>
      </nc>
      <ndxf>
        <numFmt numFmtId="165" formatCode="#,##0.000"/>
      </ndxf>
    </rcc>
    <rcc rId="0" sId="1" dxf="1">
      <nc r="AB84">
        <f>AB8</f>
      </nc>
      <ndxf>
        <numFmt numFmtId="165" formatCode="#,##0.000"/>
      </ndxf>
    </rcc>
    <rcc rId="0" sId="1" dxf="1">
      <nc r="AB85">
        <f>#REF!</f>
      </nc>
      <ndxf>
        <numFmt numFmtId="165" formatCode="#,##0.000"/>
      </ndxf>
    </rcc>
    <rcc rId="0" sId="1" dxf="1">
      <nc r="AB86">
        <f>AB38+AB39+AB40+AB41</f>
      </nc>
      <ndxf>
        <numFmt numFmtId="165" formatCode="#,##0.000"/>
      </ndxf>
    </rcc>
    <rcc rId="0" sId="1" dxf="1">
      <nc r="AB87">
        <f>AB44</f>
      </nc>
      <ndxf>
        <numFmt numFmtId="165" formatCode="#,##0.000"/>
      </ndxf>
    </rcc>
    <rcc rId="0" sId="1" dxf="1" numFmtId="4">
      <nc r="AB88">
        <v>8304</v>
      </nc>
      <ndxf>
        <numFmt numFmtId="165" formatCode="#,##0.000"/>
      </ndxf>
    </rcc>
    <rcc rId="0" sId="1" dxf="1">
      <nc r="AB90">
        <f>SUM(AB82:AB89)</f>
      </nc>
      <ndxf>
        <numFmt numFmtId="165" formatCode="#,##0.000"/>
      </ndxf>
    </rcc>
    <rcc rId="0" sId="1" dxf="1">
      <nc r="AB94">
        <f>AB73</f>
      </nc>
      <ndxf>
        <numFmt numFmtId="165" formatCode="#,##0.000"/>
      </ndxf>
    </rcc>
    <rcc rId="0" sId="1" dxf="1">
      <nc r="AB95">
        <f>AB74</f>
      </nc>
      <ndxf>
        <numFmt numFmtId="165" formatCode="#,##0.000"/>
      </ndxf>
    </rcc>
    <rcc rId="0" sId="1" dxf="1">
      <nc r="AB96">
        <f>AB75</f>
      </nc>
      <ndxf>
        <numFmt numFmtId="165" formatCode="#,##0.000"/>
      </ndxf>
    </rcc>
    <rcc rId="0" sId="1" dxf="1">
      <nc r="AB97">
        <f>AB76</f>
      </nc>
      <ndxf>
        <numFmt numFmtId="165" formatCode="#,##0.000"/>
      </ndxf>
    </rcc>
    <rcc rId="0" sId="1" dxf="1">
      <nc r="AB98">
        <f>AB77</f>
      </nc>
      <ndxf>
        <numFmt numFmtId="165" formatCode="#,##0.000"/>
      </ndxf>
    </rcc>
    <rcc rId="0" sId="1" dxf="1">
      <nc r="AB99">
        <f>AB78</f>
      </nc>
      <ndxf>
        <numFmt numFmtId="165" formatCode="#,##0.000"/>
      </ndxf>
    </rcc>
    <rcc rId="0" sId="1" dxf="1">
      <nc r="AB100">
        <f>SUM(AB94:AB99)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AB102">
        <f>AB78</f>
      </nc>
      <ndxf>
        <numFmt numFmtId="165" formatCode="#,##0.000"/>
      </ndxf>
    </rcc>
    <rfmt sheetId="1" sqref="AB103" start="0" length="0">
      <dxf>
        <numFmt numFmtId="165" formatCode="#,##0.000"/>
      </dxf>
    </rfmt>
    <rfmt sheetId="1" sqref="AB104" start="0" length="0">
      <dxf>
        <numFmt numFmtId="165" formatCode="#,##0.000"/>
      </dxf>
    </rfmt>
    <rfmt sheetId="1" sqref="AB105" start="0" length="0">
      <dxf>
        <numFmt numFmtId="165" formatCode="#,##0.000"/>
      </dxf>
    </rfmt>
    <rcc rId="0" sId="1" dxf="1">
      <nc r="AB107">
        <f>AA107*24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108">
        <f>AA108*24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109">
        <f>AA109*24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</rrc>
  <rrc rId="6698" sId="1" ref="AB1:AB1048576" action="deleteCol">
    <undo index="0" exp="ref" v="1" dr="AB109" r="AC109" sId="1"/>
    <undo index="0" exp="ref" v="1" dr="AB108" r="AC108" sId="1"/>
    <undo index="0" exp="ref" v="1" dr="AB107" r="AC107" sId="1"/>
    <undo index="0" exp="ref" v="1" dr="AB88" r="AC88" sId="1"/>
    <undo index="0" exp="ref" v="1" dr="AB78" r="AC78" sId="1"/>
    <undo index="0" exp="ref" v="1" dr="AB77" r="AC77" sId="1"/>
    <undo index="0" exp="ref" v="1" dr="AB76" r="AC76" sId="1"/>
    <undo index="0" exp="ref" v="1" dr="AB75" r="AC75" sId="1"/>
    <undo index="0" exp="ref" v="1" dr="AB74" r="AC74" sId="1"/>
    <undo index="0" exp="ref" v="1" dr="AB73" r="AC73" sId="1"/>
    <undo index="0" exp="ref" v="1" dr="AB52" r="AC52" sId="1"/>
    <undo index="0" exp="ref" v="1" dr="AB51" r="AC51" sId="1"/>
    <undo index="0" exp="ref" v="1" dr="AB49" r="AC49" sId="1"/>
    <undo index="0" exp="ref" v="1" dr="AB48" r="AC48" sId="1"/>
    <undo index="0" exp="ref" v="1" dr="AB45" r="AC45" sId="1"/>
    <undo index="0" exp="ref" v="1" dr="AB44" r="AC44" sId="1"/>
    <undo index="0" exp="ref" v="1" dr="AB42" r="AC42" sId="1"/>
    <undo index="0" exp="ref" v="1" dr="AB41" r="AC41" sId="1"/>
    <undo index="0" exp="ref" v="1" dr="AB40" r="AC40" sId="1"/>
    <undo index="0" exp="ref" v="1" dr="AB39" r="AC39" sId="1"/>
    <undo index="0" exp="ref" v="1" dr="AB38" r="AC38" sId="1"/>
    <undo index="0" exp="ref" v="1" dr="AB37" r="AC37" sId="1"/>
    <undo index="0" exp="ref" v="1" dr="AB34" r="AC34" sId="1"/>
    <undo index="0" exp="ref" v="1" dr="AB32" r="AC32" sId="1"/>
    <undo index="0" exp="ref" v="1" dr="AB30" r="AC30" sId="1"/>
    <undo index="0" exp="ref" v="1" dr="AB28" r="AC28" sId="1"/>
    <undo index="0" exp="ref" v="1" dr="AB26" r="AC26" sId="1"/>
    <undo index="0" exp="ref" v="1" dr="AB25" r="AC25" sId="1"/>
    <undo index="0" exp="ref" v="1" dr="AB22" r="AC22" sId="1"/>
    <undo index="0" exp="ref" v="1" dr="AB21" r="AC21" sId="1"/>
    <undo index="0" exp="ref" v="1" dr="AB20" r="AC20" sId="1"/>
    <undo index="0" exp="ref" v="1" dr="AB19" r="AC19" sId="1"/>
    <undo index="0" exp="ref" v="1" dr="AB18" r="AC18" sId="1"/>
    <undo index="0" exp="ref" v="1" dr="AB17" r="AC17" sId="1"/>
    <undo index="0" exp="ref" v="1" dr="AB16" r="AC16" sId="1"/>
    <undo index="0" exp="ref" v="1" dr="AB15" r="AC15" sId="1"/>
    <undo index="0" exp="ref" v="1" dr="AB14" r="AC14" sId="1"/>
    <undo index="0" exp="ref" v="1" dr="AB13" r="AC13" sId="1"/>
    <undo index="0" exp="ref" v="1" dr="AB8" r="AC8" sId="1"/>
    <undo index="0" exp="ref" v="1" dr="AB7" r="AC7" sId="1"/>
    <undo index="0" exp="ref" v="1" dr="AB6" r="AC6" sId="1"/>
    <undo index="0" exp="ref" v="1" dr="AB5" r="AC5" sId="1"/>
    <undo index="0" exp="ref" v="1" dr="AB4" r="AC4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I$1:$AI$1048576" dn="Z_4AAFD51F_A55D_4BD7_8E8E_8ADC9828244C_.wvu.Cols" sId="1"/>
    <undo index="65535" exp="area" ref3D="1" dr="$AJ$1:$AQ$1048576" dn="Z_22DCB34F_2C24_4230_98F6_DAF7677861F8_.wvu.Cols" sId="1"/>
    <undo index="65535" exp="area" ref3D="1" dr="$AB$1:$AH$1048576" dn="Z_22DCB34F_2C24_4230_98F6_DAF7677861F8_.wvu.Cols" sId="1"/>
    <undo index="65535" exp="area" ref3D="1" dr="$AI$1:$AI$1048576" dn="Z_8CF23890_B80D_43CE_AC47_A5A077AE53A3_.wvu.Cols" sId="1"/>
    <undo index="65535" exp="area" ref3D="1" dr="$AJ$1:$AQ$1048576" dn="Z_70379542_B2D6_40D2_80AE_F1B0F6194280_.wvu.Cols" sId="1"/>
    <undo index="65535" exp="area" ref3D="1" dr="$AB$1:$AH$1048576" dn="Z_70379542_B2D6_40D2_80AE_F1B0F6194280_.wvu.Cols" sId="1"/>
    <undo index="65535" exp="area" ref3D="1" dr="$AJ$1:$AL$1048576" dn="Z_5EC924FF_8BC8_40AD_A319_4C9D91240D71_.wvu.Cols" sId="1"/>
    <undo index="65535" exp="area" ref3D="1" dr="$AI$1:$AI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I$1:$AI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B1:AB1048576" start="0" length="0">
      <dxf>
        <font>
          <sz val="11"/>
          <color theme="1"/>
          <family val="2"/>
        </font>
        <alignment horizontal="center"/>
      </dxf>
    </rfmt>
    <rcc rId="0" sId="1" dxf="1">
      <nc r="AB1" t="inlineStr">
        <is>
          <t>13.</t>
        </is>
      </nc>
      <ndxf>
        <alignment horizontal="general" vertical="bottom"/>
      </ndxf>
    </rcc>
    <rcc rId="0" sId="1" dxf="1">
      <nc r="AB2" t="inlineStr">
        <is>
          <t>Maximális kapacitás/ Maximum capacity</t>
        </is>
      </nc>
      <ndxf>
        <font>
          <b/>
          <sz val="11"/>
          <color theme="1"/>
          <family val="2"/>
        </font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B5" t="inlineStr">
        <is>
          <t>kWh/h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4">
        <f>ROUND(#REF!*AN4,0)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8">
        <f>ROUND(#REF!*AN8,0)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">
        <f>ROUND(#REF!*AQ7,0)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6">
        <f>ROUND(#REF!*AN6,0)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9">
        <f>ROUND(#REF!*AN9,0)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3">
        <f>ROUND(#REF!*AN3,0)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10" start="0" length="0">
      <dxf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1" dxf="1">
      <nc r="AB1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2">
        <f>SUM(AB13:AB22)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3">
        <f>ROUND(#REF!*AN13,0)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4">
        <f>ROUND(#REF!*AN14,0)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5">
        <f>ROUND(#REF!*AN15,0)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6">
        <f>ROUND(#REF!*AN16,0)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7">
        <f>ROUND(#REF!*AN17,0)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8">
        <f>ROUND(#REF!*AN18,0)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9">
        <f>ROUND(#REF!*AN19,0)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0">
        <f>ROUND(#REF!*AN20,0)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1">
        <f>ROUND(#REF!*AN21,0)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22">
        <f>ROUND(#REF!*AP22,0)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23" start="0" length="0">
      <dxf>
        <numFmt numFmtId="165" formatCode="#,##0.000"/>
        <alignment vertical="center"/>
      </dxf>
    </rfmt>
    <rcc rId="0" sId="1" dxf="1">
      <nc r="AB24">
        <f>SUM(AB25:AB26)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5">
        <f>ROUND(#REF!*AN25,0)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6">
        <f>ROUND(#REF!*AN26,0)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27" start="0" length="0">
      <dxf>
        <numFmt numFmtId="165" formatCode="#,##0.000"/>
        <alignment vertical="center"/>
      </dxf>
    </rfmt>
    <rcc rId="0" sId="1" dxf="1">
      <nc r="AB28">
        <f>ROUND(#REF!*AN28,0)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29" start="0" length="0">
      <dxf>
        <numFmt numFmtId="165" formatCode="#,##0.000"/>
        <alignment vertical="center"/>
      </dxf>
    </rfmt>
    <rcc rId="0" sId="1" dxf="1">
      <nc r="AB30">
        <f>ROUND(#REF!*AN30,0)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1" start="0" length="0">
      <dxf>
        <numFmt numFmtId="165" formatCode="#,##0.000"/>
        <alignment vertical="center"/>
      </dxf>
    </rfmt>
    <rcc rId="0" sId="1" dxf="1">
      <nc r="AB32">
        <f>ROUND(#REF!*AN32,0)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3" start="0" length="0">
      <dxf>
        <numFmt numFmtId="165" formatCode="#,##0.000"/>
        <alignment vertical="center"/>
      </dxf>
    </rfmt>
    <rcc rId="0" sId="1" dxf="1">
      <nc r="AB34">
        <f>ROUND(#REF!*AR34,0)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35" start="0" length="0">
      <dxf>
        <numFmt numFmtId="165" formatCode="#,##0.000"/>
        <alignment vertical="center"/>
      </dxf>
    </rfmt>
    <rfmt sheetId="1" sqref="AB3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AB37">
        <f>ROUND(#REF!*AN37,0)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B38">
        <f>ROUND(#REF!*AN38,0)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39">
        <f>ROUND(#REF!*AN39,0)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0">
        <f>ROUND(#REF!*AN40,0)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1">
        <f>ROUND(#REF!*AN41,0)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2">
        <f>ROUND(#REF!*AN42,0)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3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4">
        <f>ROUND(#REF!*AN44,0)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5">
        <f>ROUND(#REF!*AN45,0)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cc rId="0" sId="1" dxf="1">
      <nc r="AB47" t="inlineStr">
        <is>
          <t xml:space="preserve"> </t>
        </is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8">
        <f>ROUND(#REF!*AN48,0)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9">
        <f>ROUND(#REF!*AN49,0)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AB51">
        <f>ROUND(#REF!*AN51,0)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B52">
        <f>ROUND(#REF!*AN52,0)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B53" start="0" length="0">
      <dxf>
        <alignment vertical="center"/>
      </dxf>
    </rfmt>
    <rfmt sheetId="1" sqref="AB54" start="0" length="0">
      <dxf>
        <font>
          <b/>
          <sz val="11"/>
          <color theme="1"/>
          <family val="2"/>
        </font>
        <numFmt numFmtId="169" formatCode="_-* #,##0\ _F_t_-;\-* #,##0\ _F_t_-;_-* &quot;-&quot;??\ _F_t_-;_-@_-"/>
        <alignment vertical="center"/>
      </dxf>
    </rfmt>
    <rfmt sheetId="1" sqref="AB56" start="0" length="0">
      <dxf>
        <numFmt numFmtId="30" formatCode="@"/>
      </dxf>
    </rfmt>
    <rfmt sheetId="1" sqref="AB57" start="0" length="0">
      <dxf>
        <numFmt numFmtId="30" formatCode="@"/>
      </dxf>
    </rfmt>
    <rfmt sheetId="1" sqref="AB58" start="0" length="0">
      <dxf>
        <numFmt numFmtId="30" formatCode="@"/>
      </dxf>
    </rfmt>
    <rfmt sheetId="1" sqref="AB70" start="0" length="0">
      <dxf>
        <numFmt numFmtId="3" formatCode="#,##0"/>
      </dxf>
    </rfmt>
    <rcc rId="0" sId="1" dxf="1">
      <nc r="AB71">
        <f>AB5+AB6+AB7+AB8+#REF!+AB13+AB14+AB17+AB18+AB19+AB20+AB15+AB22+AB21+AB25+AB26+AB28+AB30+AB34+AB38+AB39+AB40+AB41+AB44</f>
      </nc>
      <ndxf>
        <numFmt numFmtId="165" formatCode="#,##0.000"/>
      </ndxf>
    </rcc>
    <rcc rId="0" sId="1" dxf="1">
      <nc r="AB72">
        <f>SUM(AB73:AB78)</f>
      </nc>
      <ndxf>
        <numFmt numFmtId="165" formatCode="#,##0.000"/>
      </ndxf>
    </rcc>
    <rcc rId="0" sId="1" dxf="1">
      <nc r="AB73">
        <f>ROUND(#REF!*AN73,0)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4">
        <f>ROUND(#REF!*AN74,0)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5">
        <f>ROUND(#REF!*AN75,0)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6">
        <f>ROUND(#REF!*AN76,0)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7">
        <f>ROUND(#REF!*AN77,0)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8">
        <f>ROUND(#REF!*AN78,0)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82">
        <f>AB5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83">
        <f>AB6</f>
      </nc>
      <ndxf>
        <numFmt numFmtId="165" formatCode="#,##0.000"/>
      </ndxf>
    </rcc>
    <rcc rId="0" sId="1" dxf="1">
      <nc r="AB84">
        <f>AB8</f>
      </nc>
      <ndxf>
        <numFmt numFmtId="165" formatCode="#,##0.000"/>
      </ndxf>
    </rcc>
    <rcc rId="0" sId="1" dxf="1">
      <nc r="AB85">
        <f>#REF!</f>
      </nc>
      <ndxf>
        <numFmt numFmtId="165" formatCode="#,##0.000"/>
      </ndxf>
    </rcc>
    <rcc rId="0" sId="1" dxf="1">
      <nc r="AB86">
        <f>AB38+AB39+AB40+AB41</f>
      </nc>
      <ndxf>
        <numFmt numFmtId="165" formatCode="#,##0.000"/>
      </ndxf>
    </rcc>
    <rcc rId="0" sId="1" dxf="1">
      <nc r="AB87">
        <f>AB44</f>
      </nc>
      <ndxf>
        <numFmt numFmtId="165" formatCode="#,##0.000"/>
      </ndxf>
    </rcc>
    <rcc rId="0" sId="1" dxf="1">
      <nc r="AB88">
        <f>ROUND(#REF!*AN88,0)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90">
        <f>SUM(AB82:AB89)</f>
      </nc>
      <ndxf>
        <numFmt numFmtId="165" formatCode="#,##0.000"/>
      </ndxf>
    </rcc>
    <rcc rId="0" sId="1" dxf="1">
      <nc r="AB94">
        <f>AB73</f>
      </nc>
      <ndxf>
        <numFmt numFmtId="165" formatCode="#,##0.000"/>
      </ndxf>
    </rcc>
    <rcc rId="0" sId="1" dxf="1">
      <nc r="AB95">
        <f>AB74</f>
      </nc>
      <ndxf>
        <numFmt numFmtId="165" formatCode="#,##0.000"/>
      </ndxf>
    </rcc>
    <rcc rId="0" sId="1" dxf="1">
      <nc r="AB96">
        <f>AB75</f>
      </nc>
      <ndxf>
        <numFmt numFmtId="165" formatCode="#,##0.000"/>
      </ndxf>
    </rcc>
    <rcc rId="0" sId="1" dxf="1">
      <nc r="AB97">
        <f>AB76</f>
      </nc>
      <ndxf>
        <numFmt numFmtId="165" formatCode="#,##0.000"/>
      </ndxf>
    </rcc>
    <rcc rId="0" sId="1" dxf="1">
      <nc r="AB98">
        <f>AB77</f>
      </nc>
      <ndxf>
        <numFmt numFmtId="165" formatCode="#,##0.000"/>
      </ndxf>
    </rcc>
    <rcc rId="0" sId="1" dxf="1">
      <nc r="AB99">
        <f>AB78</f>
      </nc>
      <ndxf>
        <numFmt numFmtId="165" formatCode="#,##0.000"/>
      </ndxf>
    </rcc>
    <rcc rId="0" sId="1" dxf="1">
      <nc r="AB100">
        <f>SUM(AB94:AB99)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AB102">
        <f>AB78</f>
      </nc>
      <ndxf>
        <numFmt numFmtId="165" formatCode="#,##0.000"/>
      </ndxf>
    </rcc>
    <rfmt sheetId="1" sqref="AB103" start="0" length="0">
      <dxf>
        <numFmt numFmtId="165" formatCode="#,##0.000"/>
      </dxf>
    </rfmt>
    <rfmt sheetId="1" sqref="AB104" start="0" length="0">
      <dxf>
        <numFmt numFmtId="165" formatCode="#,##0.000"/>
      </dxf>
    </rfmt>
    <rfmt sheetId="1" sqref="AB105" start="0" length="0">
      <dxf>
        <numFmt numFmtId="165" formatCode="#,##0.000"/>
      </dxf>
    </rfmt>
    <rcc rId="0" sId="1" dxf="1">
      <nc r="AB107">
        <f>ROUND(#REF!*AN107,0)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08">
        <f>ROUND(#REF!*AN108,0)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09">
        <f>ROUND(#REF!*AN109,0)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</rrc>
  <rrc rId="6699" sId="1" ref="AB1:AB1048576" action="deleteCol">
    <undo index="0" exp="ref" v="1" dr="AB108" r="AC108" sId="1"/>
    <undo index="0" exp="ref" v="1" dr="AB107" r="AC107" sId="1"/>
    <undo index="0" exp="ref" v="1" dr="AB100" r="AC100" sId="1"/>
    <undo index="0" exp="ref" v="1" dr="AB99" r="AC99" sId="1"/>
    <undo index="0" exp="ref" v="1" dr="AB98" r="AC98" sId="1"/>
    <undo index="0" exp="ref" v="1" dr="AB97" r="AC97" sId="1"/>
    <undo index="0" exp="ref" v="1" dr="AB96" r="AC96" sId="1"/>
    <undo index="0" exp="ref" v="1" dr="AB94" r="AC94" sId="1"/>
    <undo index="0" exp="ref" v="1" dr="AB90" r="AC90" sId="1"/>
    <undo index="0" exp="ref" v="1" dr="AB89" r="AC89" sId="1"/>
    <undo index="0" exp="ref" v="1" dr="AB88" r="AC88" sId="1"/>
    <undo index="0" exp="ref" v="1" dr="AB87" r="AC87" sId="1"/>
    <undo index="0" exp="ref" v="1" dr="AB86" r="AC86" sId="1"/>
    <undo index="0" exp="ref" v="1" dr="AB85" r="AC85" sId="1"/>
    <undo index="0" exp="ref" v="1" dr="AB84" r="AC84" sId="1"/>
    <undo index="0" exp="ref" v="1" dr="AB83" r="AC83" sId="1"/>
    <undo index="0" exp="ref" v="1" dr="AB82" r="AC82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H$1:$AH$1048576" dn="Z_4AAFD51F_A55D_4BD7_8E8E_8ADC9828244C_.wvu.Cols" sId="1"/>
    <undo index="65535" exp="area" ref3D="1" dr="$AI$1:$AP$1048576" dn="Z_22DCB34F_2C24_4230_98F6_DAF7677861F8_.wvu.Cols" sId="1"/>
    <undo index="65535" exp="area" ref3D="1" dr="$AB$1:$AG$1048576" dn="Z_22DCB34F_2C24_4230_98F6_DAF7677861F8_.wvu.Cols" sId="1"/>
    <undo index="65535" exp="area" ref3D="1" dr="$AH$1:$AH$1048576" dn="Z_8CF23890_B80D_43CE_AC47_A5A077AE53A3_.wvu.Cols" sId="1"/>
    <undo index="65535" exp="area" ref3D="1" dr="$AI$1:$AP$1048576" dn="Z_70379542_B2D6_40D2_80AE_F1B0F6194280_.wvu.Cols" sId="1"/>
    <undo index="65535" exp="area" ref3D="1" dr="$AB$1:$AG$1048576" dn="Z_70379542_B2D6_40D2_80AE_F1B0F6194280_.wvu.Cols" sId="1"/>
    <undo index="65535" exp="area" ref3D="1" dr="$AI$1:$AK$1048576" dn="Z_5EC924FF_8BC8_40AD_A319_4C9D91240D71_.wvu.Cols" sId="1"/>
    <undo index="65535" exp="area" ref3D="1" dr="$AH$1:$AH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H$1:$AH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B1:AB1048576" start="0" length="0">
      <dxf>
        <font>
          <sz val="11"/>
          <color theme="1"/>
          <family val="2"/>
        </font>
        <alignment horizontal="center"/>
      </dxf>
    </rfmt>
    <rcc rId="0" sId="1" dxf="1">
      <nc r="AB1" t="inlineStr">
        <is>
          <t>14.</t>
        </is>
      </nc>
      <ndxf>
        <alignment horizontal="general" vertical="bottom"/>
      </ndxf>
    </rcc>
    <rcc rId="0" sId="1" dxf="1">
      <nc r="AB2" t="inlineStr">
        <is>
          <t>Maximális kapacitás/ Maximum capacity</t>
        </is>
      </nc>
      <ndxf>
        <font>
          <b/>
          <sz val="11"/>
          <color theme="1"/>
          <family val="2"/>
        </font>
        <fill>
          <patternFill patternType="solid">
            <bgColor rgb="FFFFC000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B5" t="inlineStr">
        <is>
          <t>kWh/nap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8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3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</border>
      </dxf>
    </rfmt>
    <rfmt sheetId="1" sqref="AB10" start="0" length="0">
      <dxf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cc rId="0" sId="1" dxf="1">
      <nc r="AB11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2">
        <f>SUM(AB13:AB22)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3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1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2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23" start="0" length="0">
      <dxf>
        <numFmt numFmtId="165" formatCode="#,##0.000"/>
        <alignment vertical="center"/>
      </dxf>
    </rfmt>
    <rcc rId="0" sId="1" dxf="1">
      <nc r="AB24">
        <f>SUM(AB25:AB26)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2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27" start="0" length="0">
      <dxf>
        <numFmt numFmtId="165" formatCode="#,##0.000"/>
        <alignment vertical="center"/>
      </dxf>
    </rfmt>
    <rcc rId="0" sId="1" dxf="1">
      <nc r="AB2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29" start="0" length="0">
      <dxf>
        <numFmt numFmtId="165" formatCode="#,##0.000"/>
        <alignment vertical="center"/>
      </dxf>
    </rfmt>
    <rcc rId="0" sId="1" dxf="1">
      <nc r="AB3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31" start="0" length="0">
      <dxf>
        <numFmt numFmtId="165" formatCode="#,##0.000"/>
        <alignment vertical="center"/>
      </dxf>
    </rfmt>
    <rcc rId="0" sId="1" dxf="1">
      <nc r="AB3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33" start="0" length="0">
      <dxf>
        <numFmt numFmtId="165" formatCode="#,##0.000"/>
        <alignment vertical="center"/>
      </dxf>
    </rfmt>
    <rcc rId="0" sId="1" dxf="1">
      <nc r="AB3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35" start="0" length="0">
      <dxf>
        <numFmt numFmtId="165" formatCode="#,##0.000"/>
        <alignment vertical="center"/>
      </dxf>
    </rfmt>
    <rfmt sheetId="1" sqref="AB3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AB37">
        <f>#REF!*24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B3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3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0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1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2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3" t="inlineStr">
        <is>
          <t xml:space="preserve"> </t>
        </is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5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fmt sheetId="1" sqref="AB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cc rId="0" sId="1" dxf="1">
      <nc r="AB47" t="inlineStr">
        <is>
          <t xml:space="preserve"> </t>
        </is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8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49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AB51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B52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53" start="0" length="0">
      <dxf>
        <alignment vertical="center"/>
      </dxf>
    </rfmt>
    <rfmt sheetId="1" sqref="AB54" start="0" length="0">
      <dxf>
        <font>
          <b/>
          <sz val="11"/>
          <color theme="1"/>
          <family val="2"/>
        </font>
        <numFmt numFmtId="169" formatCode="_-* #,##0\ _F_t_-;\-* #,##0\ _F_t_-;_-* &quot;-&quot;??\ _F_t_-;_-@_-"/>
        <alignment vertical="center"/>
      </dxf>
    </rfmt>
    <rfmt sheetId="1" sqref="AB56" start="0" length="0">
      <dxf>
        <numFmt numFmtId="30" formatCode="@"/>
      </dxf>
    </rfmt>
    <rfmt sheetId="1" sqref="AB57" start="0" length="0">
      <dxf>
        <numFmt numFmtId="30" formatCode="@"/>
      </dxf>
    </rfmt>
    <rfmt sheetId="1" sqref="AB58" start="0" length="0">
      <dxf>
        <numFmt numFmtId="30" formatCode="@"/>
      </dxf>
    </rfmt>
    <rfmt sheetId="1" sqref="AB70" start="0" length="0">
      <dxf>
        <numFmt numFmtId="3" formatCode="#,##0"/>
      </dxf>
    </rfmt>
    <rcc rId="0" sId="1" dxf="1">
      <nc r="AB71">
        <f>AB5+AB6+AB7+AB8+#REF!+AB13+AB14+AB17+AB18+AB19+AB20+AB15+AB22+AB21+AB25+AB26+AB28+AB30+AB34+AB38+AB39+AB40+AB41+AB44</f>
      </nc>
      <ndxf>
        <numFmt numFmtId="165" formatCode="#,##0.000"/>
      </ndxf>
    </rcc>
    <rcc rId="0" sId="1" dxf="1">
      <nc r="AB72">
        <f>SUM(AB73:AB78)</f>
      </nc>
      <ndxf>
        <numFmt numFmtId="165" formatCode="#,##0.000"/>
      </ndxf>
    </rcc>
    <rcc rId="0" sId="1" dxf="1">
      <nc r="AB73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4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5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6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7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82">
        <f>AB5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B83">
        <f>AB6</f>
      </nc>
      <ndxf>
        <numFmt numFmtId="165" formatCode="#,##0.000"/>
      </ndxf>
    </rcc>
    <rcc rId="0" sId="1" dxf="1">
      <nc r="AB84">
        <f>AB8</f>
      </nc>
      <ndxf>
        <numFmt numFmtId="165" formatCode="#,##0.000"/>
      </ndxf>
    </rcc>
    <rcc rId="0" sId="1" dxf="1">
      <nc r="AB85">
        <f>#REF!</f>
      </nc>
      <ndxf>
        <numFmt numFmtId="165" formatCode="#,##0.000"/>
      </ndxf>
    </rcc>
    <rcc rId="0" sId="1" dxf="1">
      <nc r="AB86">
        <f>AB38+AB39+AB40+AB41</f>
      </nc>
      <ndxf>
        <numFmt numFmtId="165" formatCode="#,##0.000"/>
      </ndxf>
    </rcc>
    <rcc rId="0" sId="1" dxf="1">
      <nc r="AB87">
        <f>AB44</f>
      </nc>
      <ndxf>
        <numFmt numFmtId="165" formatCode="#,##0.000"/>
      </ndxf>
    </rcc>
    <rcc rId="0" sId="1" dxf="1">
      <nc r="AB8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90">
        <f>SUM(AB82:AB89)</f>
      </nc>
      <ndxf>
        <numFmt numFmtId="165" formatCode="#,##0.000"/>
      </ndxf>
    </rcc>
    <rcc rId="0" sId="1" dxf="1">
      <nc r="AB94">
        <f>AB73</f>
      </nc>
      <ndxf>
        <numFmt numFmtId="165" formatCode="#,##0.000"/>
      </ndxf>
    </rcc>
    <rcc rId="0" sId="1" dxf="1" numFmtId="4">
      <nc r="AB95">
        <v>0</v>
      </nc>
      <ndxf>
        <numFmt numFmtId="165" formatCode="#,##0.000"/>
      </ndxf>
    </rcc>
    <rcc rId="0" sId="1" dxf="1">
      <nc r="AB96">
        <f>AB75</f>
      </nc>
      <ndxf>
        <numFmt numFmtId="165" formatCode="#,##0.000"/>
      </ndxf>
    </rcc>
    <rcc rId="0" sId="1" dxf="1">
      <nc r="AB97">
        <f>AB76</f>
      </nc>
      <ndxf>
        <numFmt numFmtId="165" formatCode="#,##0.000"/>
      </ndxf>
    </rcc>
    <rcc rId="0" sId="1" dxf="1">
      <nc r="AB98">
        <f>AB77</f>
      </nc>
      <ndxf>
        <numFmt numFmtId="165" formatCode="#,##0.000"/>
      </ndxf>
    </rcc>
    <rcc rId="0" sId="1" dxf="1">
      <nc r="AB99">
        <f>AB78</f>
      </nc>
      <ndxf>
        <numFmt numFmtId="165" formatCode="#,##0.000"/>
      </ndxf>
    </rcc>
    <rcc rId="0" sId="1" dxf="1">
      <nc r="AB100">
        <f>SUM(AB94:AB99)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AB102">
        <f>AB78</f>
      </nc>
      <ndxf>
        <numFmt numFmtId="165" formatCode="#,##0.000"/>
      </ndxf>
    </rcc>
    <rfmt sheetId="1" sqref="AB103" start="0" length="0">
      <dxf>
        <numFmt numFmtId="165" formatCode="#,##0.000"/>
      </dxf>
    </rfmt>
    <rfmt sheetId="1" sqref="AB104" start="0" length="0">
      <dxf>
        <numFmt numFmtId="165" formatCode="#,##0.000"/>
      </dxf>
    </rfmt>
    <rfmt sheetId="1" sqref="AB105" start="0" length="0">
      <dxf>
        <numFmt numFmtId="165" formatCode="#,##0.000"/>
      </dxf>
    </rfmt>
    <rcc rId="0" sId="1" dxf="1">
      <nc r="AB107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08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AB109">
        <f>#REF!*24</f>
      </nc>
      <n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</rrc>
  <rrc rId="6700" sId="1" ref="AA1:AA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G$1:$AG$1048576" dn="Z_4AAFD51F_A55D_4BD7_8E8E_8ADC9828244C_.wvu.Cols" sId="1"/>
    <undo index="65535" exp="area" ref3D="1" dr="$AH$1:$AO$1048576" dn="Z_22DCB34F_2C24_4230_98F6_DAF7677861F8_.wvu.Cols" sId="1"/>
    <undo index="65535" exp="area" ref3D="1" dr="$AB$1:$AF$1048576" dn="Z_22DCB34F_2C24_4230_98F6_DAF7677861F8_.wvu.Cols" sId="1"/>
    <undo index="65535" exp="area" ref3D="1" dr="$AG$1:$AG$1048576" dn="Z_8CF23890_B80D_43CE_AC47_A5A077AE53A3_.wvu.Cols" sId="1"/>
    <undo index="65535" exp="area" ref3D="1" dr="$AH$1:$AO$1048576" dn="Z_70379542_B2D6_40D2_80AE_F1B0F6194280_.wvu.Cols" sId="1"/>
    <undo index="65535" exp="area" ref3D="1" dr="$AB$1:$AF$1048576" dn="Z_70379542_B2D6_40D2_80AE_F1B0F6194280_.wvu.Cols" sId="1"/>
    <undo index="65535" exp="area" ref3D="1" dr="$AH$1:$AJ$1048576" dn="Z_5EC924FF_8BC8_40AD_A319_4C9D91240D71_.wvu.Cols" sId="1"/>
    <undo index="65535" exp="area" ref3D="1" dr="$AG$1:$AG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G$1:$AG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A1:AA1048576" start="0" length="0">
      <dxf>
        <font>
          <sz val="11"/>
          <color theme="1"/>
          <family val="2"/>
        </font>
        <alignment horizontal="center"/>
      </dxf>
    </rfmt>
    <rcc rId="0" sId="1" dxf="1">
      <nc r="AA1" t="inlineStr">
        <is>
          <t>11.</t>
        </is>
      </nc>
      <ndxf>
        <alignment horizontal="general" vertical="bottom"/>
      </ndxf>
    </rcc>
    <rcc rId="0" sId="1" dxf="1">
      <nc r="AA2" t="inlineStr">
        <is>
          <t>Maximális kapacitás/ Maximum capacity</t>
        </is>
      </nc>
      <ndxf>
        <font>
          <b/>
          <sz val="11"/>
          <color theme="1"/>
          <family val="2"/>
        </font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A5" t="inlineStr">
        <is>
          <t>(MJ/h)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A4">
        <f>#REF!*1000*AJ4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AA8">
        <f>#REF!*1000*AJ8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FFCC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AA7">
        <f>#REF!*1000*AJ7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">
        <f>#REF!*1000*AJ6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9">
        <f>#REF!*1000*AJ9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AA3" start="0" length="0">
      <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</border>
      </dxf>
    </rfmt>
    <rfmt sheetId="1" s="1" sqref="AA10" start="0" length="0">
      <dxf>
        <alignment vertical="center" wrapText="1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  <rfmt sheetId="1" s="1" sqref="AA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AA12">
        <f>#REF!*1000*AJ12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AA13">
        <f>#REF!*1000*AJ13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4">
        <f>#REF!*1000*AJ14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5">
        <f>#REF!*1000*AJ15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6">
        <f>#REF!*1000*AJ16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7">
        <f>#REF!*1000*AJ17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8">
        <f>#REF!*1000*AJ18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19">
        <f>#REF!*1000*AJ19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20">
        <f>#REF!*1000*AJ20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AA21">
        <f>#REF!*1000*AJ21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s="1" dxf="1">
      <nc r="AA22">
        <f>#REF!*1000*AJ22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AA23" start="0" length="0">
      <dxf>
        <numFmt numFmtId="165" formatCode="#,##0.000"/>
        <alignment vertical="center"/>
      </dxf>
    </rfmt>
    <rcc rId="0" sId="1" s="1" dxf="1">
      <nc r="AA24">
        <f>#REF!*1000*AJ24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ndxf>
    </rcc>
    <rcc rId="0" sId="1" s="1" dxf="1">
      <nc r="AA25">
        <f>#REF!*1000*AJ25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AA26">
        <f>#REF!*1000*AJ26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1" sqref="AA27" start="0" length="0">
      <dxf>
        <numFmt numFmtId="165" formatCode="#,##0.000"/>
        <alignment vertical="center"/>
      </dxf>
    </rfmt>
    <rcc rId="0" sId="1" s="1" dxf="1">
      <nc r="AA28">
        <f>#REF!*1000*AJ28</f>
      </nc>
      <ndxf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29" start="0" length="0">
      <dxf>
        <numFmt numFmtId="165" formatCode="#,##0.000"/>
        <alignment vertical="center"/>
      </dxf>
    </rfmt>
    <rcc rId="0" sId="1" s="1" dxf="1">
      <nc r="AA30">
        <f>#REF!*1000*AJ30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31" start="0" length="0">
      <dxf>
        <numFmt numFmtId="165" formatCode="#,##0.000"/>
        <alignment vertical="center"/>
      </dxf>
    </rfmt>
    <rcc rId="0" sId="1" dxf="1">
      <nc r="AA32">
        <f>#REF!*1000*AJ32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33" start="0" length="0">
      <dxf>
        <numFmt numFmtId="165" formatCode="#,##0.000"/>
        <alignment vertical="center"/>
      </dxf>
    </rfmt>
    <rcc rId="0" sId="1" dxf="1">
      <nc r="AA34">
        <f>#REF!*1000*AQ34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35" start="0" length="0">
      <dxf>
        <numFmt numFmtId="165" formatCode="#,##0.000"/>
        <alignment vertical="center"/>
      </dxf>
    </rfmt>
    <rfmt sheetId="1" s="1" sqref="AA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AA37">
        <f>#REF!*1000*AJ37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indexed="13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A38">
        <f>#REF!*1000*AJ38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A39">
        <f>#REF!*1000*AJ39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A40">
        <f>#REF!*1000*AJ40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A41">
        <f>#REF!*1000*AJ41</f>
      </nc>
      <ndxf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" dxf="1">
      <nc r="AA42">
        <f>#REF!*1000*AJ42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43" start="0" length="0">
      <dxf>
        <numFmt numFmtId="3" formatCode="#,##0"/>
        <alignment vertical="center"/>
      </dxf>
    </rfmt>
    <rcc rId="0" sId="1" dxf="1">
      <nc r="AA44">
        <f>#REF!*1000*AJ44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A45">
        <f>#REF!*1000*AJ45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A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AA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AA48">
        <f>#REF!*1000*AJ48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42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AA49">
        <f>#REF!*1000*AJ49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50" start="0" length="0">
      <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AA51">
        <f>#REF!*1000*AJ51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A52">
        <f>#REF!*1000*AJ52</f>
      </nc>
      <ndxf>
        <font>
          <sz val="11"/>
          <color theme="1"/>
          <family val="2"/>
        </font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AA53" start="0" length="0">
      <dxf>
        <alignment vertical="center"/>
      </dxf>
    </rfmt>
    <rfmt sheetId="1" sqref="AA54" start="0" length="0">
      <dxf>
        <alignment vertical="center"/>
      </dxf>
    </rfmt>
    <rfmt sheetId="1" sqref="AA56" start="0" length="0">
      <dxf>
        <numFmt numFmtId="30" formatCode="@"/>
      </dxf>
    </rfmt>
    <rfmt sheetId="1" sqref="AA57" start="0" length="0">
      <dxf>
        <numFmt numFmtId="30" formatCode="@"/>
      </dxf>
    </rfmt>
    <rfmt sheetId="1" sqref="AA58" start="0" length="0">
      <dxf>
        <numFmt numFmtId="30" formatCode="@"/>
      </dxf>
    </rfmt>
    <rcc rId="0" sId="1" dxf="1">
      <nc r="AA71">
        <f>AA5+AA6+AA7+AA8+#REF!+AA13+AA14+AA17+AA18+AA19+AA20+AA15+AA22+AA21+AA25+AA26+AA28+AA30+AA34+AA38+AA39+AA40+AA41+AA44</f>
      </nc>
      <ndxf>
        <numFmt numFmtId="165" formatCode="#,##0.000"/>
      </ndxf>
    </rcc>
    <rcc rId="0" sId="1" dxf="1">
      <nc r="AA72">
        <f>SUM(AA73:AA78)</f>
      </nc>
      <ndxf>
        <numFmt numFmtId="165" formatCode="#,##0.000"/>
      </ndxf>
    </rcc>
    <rcc rId="0" sId="1" dxf="1">
      <nc r="AA73">
        <f>#REF!*1000*AJ73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AA74">
        <f>#REF!*1000*AJ74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5">
        <f>#REF!*1000*AJ75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6">
        <f>#REF!*1000*AJ76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77">
        <f>#REF!*1000*AJ77</f>
      </nc>
      <ndxf>
        <numFmt numFmtId="3" formatCode="#,##0"/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AA78">
        <f>#REF!*1000*AJ78</f>
      </nc>
      <ndxf>
        <numFmt numFmtId="3" formatCode="#,##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A82">
        <f>AA5</f>
      </nc>
      <ndxf>
        <numFmt numFmtId="165" formatCode="#,##0.00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A83">
        <f>AA6</f>
      </nc>
      <ndxf>
        <numFmt numFmtId="165" formatCode="#,##0.000"/>
      </ndxf>
    </rcc>
    <rcc rId="0" sId="1" dxf="1">
      <nc r="AA84">
        <f>AA8</f>
      </nc>
      <ndxf>
        <numFmt numFmtId="165" formatCode="#,##0.000"/>
      </ndxf>
    </rcc>
    <rcc rId="0" sId="1" dxf="1">
      <nc r="AA85">
        <f>#REF!</f>
      </nc>
      <ndxf>
        <numFmt numFmtId="165" formatCode="#,##0.000"/>
      </ndxf>
    </rcc>
    <rcc rId="0" sId="1" dxf="1">
      <nc r="AA86">
        <f>AA38+AA39+AA40+AA41</f>
      </nc>
      <ndxf>
        <numFmt numFmtId="165" formatCode="#,##0.000"/>
      </ndxf>
    </rcc>
    <rcc rId="0" sId="1" dxf="1">
      <nc r="AA87">
        <f>AA44</f>
      </nc>
      <ndxf>
        <numFmt numFmtId="165" formatCode="#,##0.000"/>
      </ndxf>
    </rcc>
    <rcc rId="0" sId="1" dxf="1" numFmtId="4">
      <nc r="AA88">
        <v>8303</v>
      </nc>
      <ndxf>
        <numFmt numFmtId="165" formatCode="#,##0.000"/>
      </ndxf>
    </rcc>
    <rcc rId="0" sId="1" dxf="1">
      <nc r="AA90">
        <f>SUM(AA82:AA89)</f>
      </nc>
      <ndxf>
        <numFmt numFmtId="165" formatCode="#,##0.000"/>
      </ndxf>
    </rcc>
    <rcc rId="0" sId="1" dxf="1">
      <nc r="AA94">
        <f>AA73</f>
      </nc>
      <ndxf>
        <numFmt numFmtId="165" formatCode="#,##0.000"/>
      </ndxf>
    </rcc>
    <rcc rId="0" sId="1" dxf="1">
      <nc r="AA95">
        <f>AA74</f>
      </nc>
      <ndxf>
        <numFmt numFmtId="165" formatCode="#,##0.000"/>
      </ndxf>
    </rcc>
    <rcc rId="0" sId="1" dxf="1">
      <nc r="AA96">
        <f>AA75</f>
      </nc>
      <ndxf>
        <numFmt numFmtId="165" formatCode="#,##0.000"/>
      </ndxf>
    </rcc>
    <rcc rId="0" sId="1" dxf="1">
      <nc r="AA97">
        <f>AA76</f>
      </nc>
      <ndxf>
        <numFmt numFmtId="165" formatCode="#,##0.000"/>
      </ndxf>
    </rcc>
    <rcc rId="0" sId="1" dxf="1">
      <nc r="AA98">
        <f>AA77</f>
      </nc>
      <ndxf>
        <numFmt numFmtId="165" formatCode="#,##0.000"/>
      </ndxf>
    </rcc>
    <rcc rId="0" sId="1" dxf="1">
      <nc r="AA99">
        <f>AA78</f>
      </nc>
      <ndxf>
        <numFmt numFmtId="165" formatCode="#,##0.000"/>
      </ndxf>
    </rcc>
    <rcc rId="0" sId="1" dxf="1">
      <nc r="AA100">
        <f>SUM(AA94:AA99)</f>
      </nc>
      <ndxf>
        <numFmt numFmtId="165" formatCode="#,##0.000"/>
        <fill>
          <patternFill patternType="solid">
            <bgColor rgb="FFFFC000"/>
          </patternFill>
        </fill>
      </ndxf>
    </rcc>
    <rcc rId="0" sId="1" dxf="1">
      <nc r="AA102">
        <f>AA78</f>
      </nc>
      <ndxf>
        <numFmt numFmtId="165" formatCode="#,##0.000"/>
      </ndxf>
    </rcc>
    <rfmt sheetId="1" sqref="AA103" start="0" length="0">
      <dxf>
        <numFmt numFmtId="165" formatCode="#,##0.000"/>
      </dxf>
    </rfmt>
    <rfmt sheetId="1" sqref="AA104" start="0" length="0">
      <dxf>
        <numFmt numFmtId="165" formatCode="#,##0.000"/>
      </dxf>
    </rfmt>
    <rfmt sheetId="1" sqref="AA105" start="0" length="0">
      <dxf>
        <numFmt numFmtId="165" formatCode="#,##0.000"/>
      </dxf>
    </rfmt>
    <rcc rId="0" sId="1" dxf="1">
      <nc r="AA107">
        <f>#REF!*1000*AJ107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AA108">
        <f>#REF!*1000*AJ108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dxf="1">
      <nc r="AA109">
        <f>#REF!*1000*AJ109</f>
      </nc>
      <ndxf>
        <numFmt numFmtId="3" formatCode="#,##0"/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6701" sId="1" ref="Y1:Y1048576" action="deleteCol">
    <undo index="0" exp="ref" v="1" dr="Y44" r="Z44" sId="1"/>
    <undo index="0" exp="ref" v="1" dr="Y42" r="Z42" sId="1"/>
    <undo index="0" exp="ref" v="1" dr="Y41" r="Z41" sId="1"/>
    <undo index="0" exp="ref" v="1" dr="Y40" r="Z40" sId="1"/>
    <undo index="0" exp="ref" v="1" dr="Y39" r="Z39" sId="1"/>
    <undo index="0" exp="ref" v="1" dr="Y38" r="Z38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F$1:$AF$1048576" dn="Z_4AAFD51F_A55D_4BD7_8E8E_8ADC9828244C_.wvu.Cols" sId="1"/>
    <undo index="65535" exp="area" ref3D="1" dr="$AG$1:$AN$1048576" dn="Z_22DCB34F_2C24_4230_98F6_DAF7677861F8_.wvu.Cols" sId="1"/>
    <undo index="65535" exp="area" ref3D="1" dr="$AA$1:$AE$1048576" dn="Z_22DCB34F_2C24_4230_98F6_DAF7677861F8_.wvu.Cols" sId="1"/>
    <undo index="65535" exp="area" ref3D="1" dr="$AF$1:$AF$1048576" dn="Z_8CF23890_B80D_43CE_AC47_A5A077AE53A3_.wvu.Cols" sId="1"/>
    <undo index="65535" exp="area" ref3D="1" dr="$AG$1:$AN$1048576" dn="Z_70379542_B2D6_40D2_80AE_F1B0F6194280_.wvu.Cols" sId="1"/>
    <undo index="65535" exp="area" ref3D="1" dr="$AA$1:$AE$1048576" dn="Z_70379542_B2D6_40D2_80AE_F1B0F6194280_.wvu.Cols" sId="1"/>
    <undo index="65535" exp="area" ref3D="1" dr="$AG$1:$AI$1048576" dn="Z_5EC924FF_8BC8_40AD_A319_4C9D91240D71_.wvu.Cols" sId="1"/>
    <undo index="65535" exp="area" ref3D="1" dr="$AF$1:$AF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F$1:$AF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fmt sheetId="1" sqref="Y1" start="0" length="0">
      <dxf>
        <alignment horizontal="general" vertical="bottom"/>
      </dxf>
    </rfmt>
    <rcc rId="0" sId="1" dxf="1">
      <nc r="Y2" t="inlineStr">
        <is>
          <r>
            <t xml:space="preserve">Technikai napi kapacitás </t>
          </r>
          <r>
            <rPr>
              <b/>
              <sz val="11"/>
              <color theme="1"/>
              <rFont val="Arial"/>
              <family val="2"/>
            </rPr>
            <t>2018/19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t>(kWh/h)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Y4">
        <v>21524376</v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 numFmtId="4">
      <nc r="Y8">
        <v>21524376</v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s="1" dxf="1">
      <nc r="Y3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s="1" dxf="1">
      <nc r="Y3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#REF!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#REF!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>
      <nc r="Y44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 numFmtId="4">
      <nc r="Y45">
        <v>0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#REF!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3" formatCode="#,##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3" formatCode="#,##0"/>
      </dxf>
    </rfmt>
    <rfmt sheetId="1" sqref="Y84" start="0" length="0">
      <dxf>
        <numFmt numFmtId="3" formatCode="#,##0"/>
      </dxf>
    </rfmt>
    <rfmt sheetId="1" sqref="Y85" start="0" length="0">
      <dxf>
        <numFmt numFmtId="3" formatCode="#,##0"/>
      </dxf>
    </rfmt>
    <rfmt sheetId="1" sqref="Y86" start="0" length="0">
      <dxf>
        <numFmt numFmtId="3" formatCode="#,##0"/>
      </dxf>
    </rfmt>
    <rfmt sheetId="1" sqref="Y87" start="0" length="0">
      <dxf>
        <numFmt numFmtId="3" formatCode="#,##0"/>
      </dxf>
    </rfmt>
    <rfmt sheetId="1" sqref="Y88" start="0" length="0">
      <dxf>
        <numFmt numFmtId="3" formatCode="#,##0"/>
      </dxf>
    </rfmt>
    <rfmt sheetId="1" sqref="Y89" start="0" length="0">
      <dxf>
        <numFmt numFmtId="3" formatCode="#,##0"/>
      </dxf>
    </rfmt>
    <rfmt sheetId="1" sqref="Y90" start="0" length="0">
      <dxf>
        <numFmt numFmtId="3" formatCode="#,##0"/>
      </dxf>
    </rfmt>
    <rfmt sheetId="1" sqref="Y91" start="0" length="0">
      <dxf>
        <numFmt numFmtId="3" formatCode="#,##0"/>
      </dxf>
    </rfmt>
    <rfmt sheetId="1" sqref="Y92" start="0" length="0">
      <dxf>
        <numFmt numFmtId="3" formatCode="#,##0"/>
      </dxf>
    </rfmt>
    <rfmt sheetId="1" sqref="Y93" start="0" length="0">
      <dxf>
        <numFmt numFmtId="3" formatCode="#,##0"/>
      </dxf>
    </rfmt>
    <rfmt sheetId="1" sqref="Y94" start="0" length="0">
      <dxf>
        <numFmt numFmtId="3" formatCode="#,##0"/>
      </dxf>
    </rfmt>
    <rfmt sheetId="1" sqref="Y95" start="0" length="0">
      <dxf>
        <numFmt numFmtId="3" formatCode="#,##0"/>
      </dxf>
    </rfmt>
    <rfmt sheetId="1" sqref="Y96" start="0" length="0">
      <dxf>
        <numFmt numFmtId="3" formatCode="#,##0"/>
      </dxf>
    </rfmt>
    <rfmt sheetId="1" sqref="Y97" start="0" length="0">
      <dxf>
        <numFmt numFmtId="3" formatCode="#,##0"/>
      </dxf>
    </rfmt>
    <rfmt sheetId="1" sqref="Y98" start="0" length="0">
      <dxf>
        <numFmt numFmtId="3" formatCode="#,##0"/>
      </dxf>
    </rfmt>
    <rfmt sheetId="1" sqref="Y99" start="0" length="0">
      <dxf>
        <numFmt numFmtId="3" formatCode="#,##0"/>
      </dxf>
    </rfmt>
    <rfmt sheetId="1" sqref="Y100" start="0" length="0">
      <dxf>
        <numFmt numFmtId="3" formatCode="#,##0"/>
        <fill>
          <patternFill patternType="solid">
            <bgColor rgb="FFFFC000"/>
          </patternFill>
        </fill>
      </dxf>
    </rfmt>
    <rfmt sheetId="1" sqref="Y101" start="0" length="0">
      <dxf>
        <numFmt numFmtId="3" formatCode="#,##0"/>
      </dxf>
    </rfmt>
    <rfmt sheetId="1" sqref="Y102" start="0" length="0">
      <dxf>
        <numFmt numFmtId="3" formatCode="#,##0"/>
      </dxf>
    </rfmt>
    <rfmt sheetId="1" sqref="Y103" start="0" length="0">
      <dxf>
        <numFmt numFmtId="3" formatCode="#,##0"/>
      </dxf>
    </rfmt>
    <rfmt sheetId="1" sqref="Y104" start="0" length="0">
      <dxf>
        <numFmt numFmtId="3" formatCode="#,##0"/>
      </dxf>
    </rfmt>
    <rfmt sheetId="1" sqref="Y105" start="0" length="0">
      <dxf>
        <numFmt numFmtId="3" formatCode="#,##0"/>
      </dxf>
    </rfmt>
    <rfmt sheetId="1" sqref="Y10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702" sId="1" ref="Y1:Y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E$1:$AE$1048576" dn="Z_4AAFD51F_A55D_4BD7_8E8E_8ADC9828244C_.wvu.Cols" sId="1"/>
    <undo index="65535" exp="area" ref3D="1" dr="$AF$1:$AM$1048576" dn="Z_22DCB34F_2C24_4230_98F6_DAF7677861F8_.wvu.Cols" sId="1"/>
    <undo index="65535" exp="area" ref3D="1" dr="$Z$1:$AD$1048576" dn="Z_22DCB34F_2C24_4230_98F6_DAF7677861F8_.wvu.Cols" sId="1"/>
    <undo index="65535" exp="area" ref3D="1" dr="$AE$1:$AE$1048576" dn="Z_8CF23890_B80D_43CE_AC47_A5A077AE53A3_.wvu.Cols" sId="1"/>
    <undo index="65535" exp="area" ref3D="1" dr="$AF$1:$AM$1048576" dn="Z_70379542_B2D6_40D2_80AE_F1B0F6194280_.wvu.Cols" sId="1"/>
    <undo index="65535" exp="area" ref3D="1" dr="$Z$1:$AD$1048576" dn="Z_70379542_B2D6_40D2_80AE_F1B0F6194280_.wvu.Cols" sId="1"/>
    <undo index="65535" exp="area" ref3D="1" dr="$AF$1:$AH$1048576" dn="Z_5EC924FF_8BC8_40AD_A319_4C9D91240D71_.wvu.Cols" sId="1"/>
    <undo index="65535" exp="area" ref3D="1" dr="$AE$1:$AE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E$1:$AE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Y1:Y1048576" start="0" length="0">
      <dxf>
        <font>
          <sz val="11"/>
          <color theme="1"/>
          <family val="2"/>
        </font>
        <alignment horizontal="center"/>
      </dxf>
    </rfmt>
    <rfmt sheetId="1" sqref="Y1" start="0" length="0">
      <dxf>
        <alignment horizontal="general" vertical="bottom"/>
      </dxf>
    </rfmt>
    <rcc rId="0" sId="1" dxf="1">
      <nc r="Y2" t="inlineStr">
        <is>
          <r>
            <t xml:space="preserve">Technikai órai kapacitás </t>
          </r>
          <r>
            <rPr>
              <b/>
              <sz val="11"/>
              <color theme="1"/>
              <rFont val="Arial"/>
              <family val="2"/>
            </rPr>
            <t>2018/19</t>
          </r>
        </is>
      </nc>
      <ndxf>
        <font>
          <b/>
          <sz val="11"/>
          <color theme="1"/>
          <family val="2"/>
        </font>
        <fill>
          <patternFill patternType="solid">
            <bgColor rgb="FFCCCCFF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Y5" t="inlineStr">
        <is>
          <t>(kWh/nap)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Y4">
        <v>516585024</v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FF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 numFmtId="4">
      <nc r="Y8">
        <v>516585024</v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10" start="0" length="0">
      <dxf>
        <numFmt numFmtId="166" formatCode="General_)"/>
        <alignment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dxf>
    </rfmt>
    <rfmt sheetId="1" s="1" sqref="Y11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s="1" dxf="1">
      <nc r="Y12">
        <f>SUM(Y13:Y22)</f>
      </nc>
      <n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Y13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7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19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1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3" start="0" length="0">
      <dxf>
        <numFmt numFmtId="165" formatCode="#,##0.000"/>
        <alignment vertical="center"/>
      </dxf>
    </rfmt>
    <rcc rId="0" sId="1" s="1" dxf="1">
      <nc r="Y24">
        <f>SUM(Y25:Y26)</f>
      </nc>
      <ndxf>
        <font>
          <b/>
          <sz val="11"/>
          <color theme="1"/>
          <name val="Arial"/>
          <family val="2"/>
          <charset val="238"/>
          <scheme val="none"/>
        </font>
        <numFmt numFmtId="165" formatCode="#,##0.000"/>
        <fill>
          <patternFill patternType="solid">
            <bgColor indexed="13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ndxf>
    </rcc>
    <rcc rId="0" sId="1" s="1" dxf="1">
      <nc r="Y25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s="1" dxf="1">
      <nc r="Y26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7" start="0" length="0">
      <dxf>
        <numFmt numFmtId="165" formatCode="#,##0.000"/>
        <alignment vertical="center"/>
      </dxf>
    </rfmt>
    <rcc rId="0" sId="1" s="1" dxf="1">
      <nc r="Y28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29" start="0" length="0">
      <dxf>
        <numFmt numFmtId="165" formatCode="#,##0.000"/>
        <alignment vertical="center"/>
      </dxf>
    </rfmt>
    <rcc rId="0" sId="1" s="1" dxf="1">
      <nc r="Y30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1" start="0" length="0">
      <dxf>
        <numFmt numFmtId="165" formatCode="#,##0.000"/>
        <alignment vertical="center"/>
      </dxf>
    </rfmt>
    <rcc rId="0" sId="1" s="1" dxf="1">
      <nc r="Y32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3" start="0" length="0">
      <dxf>
        <numFmt numFmtId="165" formatCode="#,##0.000"/>
        <alignment vertical="center"/>
      </dxf>
    </rfmt>
    <rcc rId="0" sId="1" s="1" dxf="1">
      <nc r="Y34">
        <f>#REF!</f>
      </nc>
      <ndxf>
        <numFmt numFmtId="3" formatCode="#,##0"/>
        <fill>
          <patternFill patternType="solid">
            <bgColor theme="7" tint="0.59999389629810485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35" start="0" length="0">
      <dxf>
        <numFmt numFmtId="165" formatCode="#,##0.000"/>
        <alignment vertical="center"/>
      </dxf>
    </rfmt>
    <rfmt sheetId="1" s="1" sqref="Y36" start="0" length="0">
      <dxf>
        <font>
          <b/>
          <sz val="11"/>
          <color theme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Y37">
        <f>SUM(Y38:Y42)</f>
      </nc>
      <ndxf>
        <font>
          <b/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 wrapText="1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38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39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0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1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2">
        <f>#REF!*24</f>
      </nc>
      <ndxf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3" start="0" length="0">
      <dxf>
        <numFmt numFmtId="3" formatCode="#,##0"/>
        <fill>
          <patternFill patternType="solid">
            <bgColor rgb="FFFFC000"/>
          </patternFill>
        </fill>
        <alignment vertical="center"/>
      </dxf>
    </rfmt>
    <rcc rId="0" sId="1" dxf="1">
      <nc r="Y44">
        <f>#REF!*24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 numFmtId="4">
      <nc r="Y45">
        <v>0</v>
      </nc>
      <ndxf>
        <font>
          <sz val="11"/>
          <color theme="1"/>
          <family val="2"/>
        </font>
        <numFmt numFmtId="3" formatCode="#,##0"/>
        <fill>
          <patternFill patternType="solid">
            <bgColor rgb="FFCCCCFF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fmt sheetId="1" sqref="Y46" start="0" length="0">
      <dxf>
        <font>
          <sz val="11"/>
          <color theme="1"/>
          <family val="2"/>
        </font>
        <numFmt numFmtId="165" formatCode="#,##0.000"/>
        <alignment vertical="center"/>
        <border outline="0">
          <top style="medium">
            <color indexed="64"/>
          </top>
        </border>
      </dxf>
    </rfmt>
    <rfmt sheetId="1" s="1" sqref="Y47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s="1" dxf="1">
      <nc r="Y48">
        <f>#REF!</f>
      </nc>
      <ndxf>
        <font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bottom style="thin">
            <color indexed="64"/>
          </bottom>
        </border>
      </ndxf>
    </rcc>
    <rcc rId="0" sId="1" dxf="1">
      <nc r="Y49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0" start="0" length="0">
      <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Y51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Y52">
        <f>#REF!</f>
      </nc>
      <ndxf>
        <font>
          <sz val="11"/>
          <color theme="1"/>
          <family val="2"/>
        </font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Y53" start="0" length="0">
      <dxf>
        <alignment vertical="center"/>
      </dxf>
    </rfmt>
    <rfmt sheetId="1" sqref="Y54" start="0" length="0">
      <dxf>
        <alignment vertical="center"/>
      </dxf>
    </rfmt>
    <rfmt sheetId="1" sqref="Y56" start="0" length="0">
      <dxf>
        <numFmt numFmtId="30" formatCode="@"/>
      </dxf>
    </rfmt>
    <rfmt sheetId="1" sqref="Y57" start="0" length="0">
      <dxf>
        <numFmt numFmtId="30" formatCode="@"/>
      </dxf>
    </rfmt>
    <rfmt sheetId="1" sqref="Y58" start="0" length="0">
      <dxf>
        <numFmt numFmtId="30" formatCode="@"/>
      </dxf>
    </rfmt>
    <rfmt sheetId="1" sqref="Y71" start="0" length="0">
      <dxf>
        <numFmt numFmtId="165" formatCode="#,##0.000"/>
      </dxf>
    </rfmt>
    <rfmt sheetId="1" sqref="Y72" start="0" length="0">
      <dxf>
        <numFmt numFmtId="165" formatCode="#,##0.000"/>
      </dxf>
    </rfmt>
    <rfmt sheetId="1" sqref="Y73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74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5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6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fmt sheetId="1" sqref="Y78" start="0" length="0">
      <dxf>
        <numFmt numFmtId="3" formatCode="#,##0"/>
        <fill>
          <patternFill patternType="solid">
            <bgColor rgb="FFFFC000"/>
          </patternFill>
        </fill>
        <border outline="0">
          <top style="medium">
            <color indexed="64"/>
          </top>
          <bottom style="medium">
            <color indexed="64"/>
          </bottom>
        </border>
      </dxf>
    </rfmt>
    <rfmt sheetId="1" sqref="Y82" start="0" length="0">
      <dxf>
        <numFmt numFmtId="3" formatCode="#,##0"/>
        <fill>
          <patternFill patternType="solid">
            <bgColor theme="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dxf>
    </rfmt>
    <rfmt sheetId="1" sqref="Y83" start="0" length="0">
      <dxf>
        <numFmt numFmtId="3" formatCode="#,##0"/>
      </dxf>
    </rfmt>
    <rfmt sheetId="1" sqref="Y84" start="0" length="0">
      <dxf>
        <numFmt numFmtId="3" formatCode="#,##0"/>
      </dxf>
    </rfmt>
    <rfmt sheetId="1" sqref="Y85" start="0" length="0">
      <dxf>
        <numFmt numFmtId="3" formatCode="#,##0"/>
      </dxf>
    </rfmt>
    <rfmt sheetId="1" sqref="Y86" start="0" length="0">
      <dxf>
        <numFmt numFmtId="3" formatCode="#,##0"/>
      </dxf>
    </rfmt>
    <rfmt sheetId="1" sqref="Y87" start="0" length="0">
      <dxf>
        <numFmt numFmtId="3" formatCode="#,##0"/>
      </dxf>
    </rfmt>
    <rfmt sheetId="1" sqref="Y88" start="0" length="0">
      <dxf>
        <numFmt numFmtId="3" formatCode="#,##0"/>
      </dxf>
    </rfmt>
    <rfmt sheetId="1" sqref="Y89" start="0" length="0">
      <dxf>
        <numFmt numFmtId="3" formatCode="#,##0"/>
      </dxf>
    </rfmt>
    <rfmt sheetId="1" sqref="Y90" start="0" length="0">
      <dxf>
        <numFmt numFmtId="3" formatCode="#,##0"/>
      </dxf>
    </rfmt>
    <rfmt sheetId="1" sqref="Y91" start="0" length="0">
      <dxf>
        <numFmt numFmtId="3" formatCode="#,##0"/>
      </dxf>
    </rfmt>
    <rfmt sheetId="1" sqref="Y92" start="0" length="0">
      <dxf>
        <numFmt numFmtId="3" formatCode="#,##0"/>
      </dxf>
    </rfmt>
    <rfmt sheetId="1" sqref="Y93" start="0" length="0">
      <dxf>
        <numFmt numFmtId="3" formatCode="#,##0"/>
      </dxf>
    </rfmt>
    <rfmt sheetId="1" sqref="Y94" start="0" length="0">
      <dxf>
        <numFmt numFmtId="3" formatCode="#,##0"/>
      </dxf>
    </rfmt>
    <rfmt sheetId="1" sqref="Y95" start="0" length="0">
      <dxf>
        <numFmt numFmtId="3" formatCode="#,##0"/>
      </dxf>
    </rfmt>
    <rfmt sheetId="1" sqref="Y96" start="0" length="0">
      <dxf>
        <numFmt numFmtId="3" formatCode="#,##0"/>
      </dxf>
    </rfmt>
    <rfmt sheetId="1" sqref="Y97" start="0" length="0">
      <dxf>
        <numFmt numFmtId="3" formatCode="#,##0"/>
      </dxf>
    </rfmt>
    <rfmt sheetId="1" sqref="Y98" start="0" length="0">
      <dxf>
        <numFmt numFmtId="3" formatCode="#,##0"/>
      </dxf>
    </rfmt>
    <rfmt sheetId="1" sqref="Y99" start="0" length="0">
      <dxf>
        <numFmt numFmtId="3" formatCode="#,##0"/>
      </dxf>
    </rfmt>
    <rfmt sheetId="1" sqref="Y100" start="0" length="0">
      <dxf>
        <numFmt numFmtId="3" formatCode="#,##0"/>
        <fill>
          <patternFill patternType="solid">
            <bgColor rgb="FFFFC000"/>
          </patternFill>
        </fill>
      </dxf>
    </rfmt>
    <rfmt sheetId="1" sqref="Y101" start="0" length="0">
      <dxf>
        <numFmt numFmtId="3" formatCode="#,##0"/>
      </dxf>
    </rfmt>
    <rfmt sheetId="1" sqref="Y102" start="0" length="0">
      <dxf>
        <numFmt numFmtId="3" formatCode="#,##0"/>
      </dxf>
    </rfmt>
    <rfmt sheetId="1" sqref="Y103" start="0" length="0">
      <dxf>
        <numFmt numFmtId="3" formatCode="#,##0"/>
      </dxf>
    </rfmt>
    <rfmt sheetId="1" sqref="Y104" start="0" length="0">
      <dxf>
        <numFmt numFmtId="3" formatCode="#,##0"/>
      </dxf>
    </rfmt>
    <rfmt sheetId="1" sqref="Y105" start="0" length="0">
      <dxf>
        <numFmt numFmtId="3" formatCode="#,##0"/>
      </dxf>
    </rfmt>
    <rfmt sheetId="1" sqref="Y107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8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  <rfmt sheetId="1" sqref="Y109" start="0" length="0">
      <dxf>
        <numFmt numFmtId="3" formatCode="#,##0"/>
        <fill>
          <patternFill patternType="solid">
            <bgColor rgb="FFFFC000"/>
          </patternFill>
        </fill>
        <alignment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</dxf>
    </rfmt>
  </rrc>
  <rrc rId="6703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D$1048576" dn="Z_4AAFD51F_A55D_4BD7_8E8E_8ADC9828244C_.wvu.Cols" sId="1"/>
    <undo index="65535" exp="area" ref3D="1" dr="$AE$1:$AL$1048576" dn="Z_22DCB34F_2C24_4230_98F6_DAF7677861F8_.wvu.Cols" sId="1"/>
    <undo index="65535" exp="area" ref3D="1" dr="$AD$1:$AD$1048576" dn="Z_8CF23890_B80D_43CE_AC47_A5A077AE53A3_.wvu.Cols" sId="1"/>
    <undo index="65535" exp="area" ref3D="1" dr="$AE$1:$AL$1048576" dn="Z_70379542_B2D6_40D2_80AE_F1B0F6194280_.wvu.Cols" sId="1"/>
    <undo index="65535" exp="area" ref3D="1" dr="$AE$1:$AG$1048576" dn="Z_5EC924FF_8BC8_40AD_A319_4C9D91240D71_.wvu.Cols" sId="1"/>
    <undo index="65535" exp="area" ref3D="1" dr="$AD$1:$AD$1048576" dn="Z_D804A323_1934_42A5_ADE5_667998EEFD9B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D$1:$AD$1048576" dn="Z_E9FE6A6F_3618_4F0B_9595_2A4A0816C087_.wvu.Col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 xml:space="preserve">Üzembe helyezés 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numFmt numFmtId="19" formatCode="yyyy/mm/dd"/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cc rId="0" sId="1" dxf="1" numFmtId="19">
      <nc r="AD22">
        <v>41988</v>
      </nc>
      <ndxf>
        <numFmt numFmtId="19" formatCode="yyyy/mm/dd"/>
        <alignment vertical="center"/>
        <protection locked="0"/>
      </ndxf>
    </rcc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cc rId="0" sId="1" dxf="1">
      <nc r="AD32" t="inlineStr">
        <is>
          <t xml:space="preserve"> </t>
        </is>
      </nc>
      <ndxf>
        <alignment vertical="center"/>
        <protection locked="0"/>
      </ndxf>
    </rcc>
    <rfmt sheetId="1" sqref="AD33" start="0" length="0">
      <dxf>
        <alignment vertical="center"/>
      </dxf>
    </rfmt>
    <rcc rId="0" sId="1" dxf="1">
      <nc r="AD34" t="inlineStr">
        <is>
          <t xml:space="preserve"> </t>
        </is>
      </nc>
      <ndxf>
        <alignment vertical="center"/>
        <protection locked="0"/>
      </ndxf>
    </rcc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  <protection locked="0"/>
      </dxf>
    </rfmt>
    <rcc rId="0" sId="1" dxf="1">
      <nc r="AD49">
        <v>2015</v>
      </nc>
      <ndxf>
        <font>
          <sz val="11"/>
          <color theme="1"/>
          <family val="2"/>
        </font>
        <fill>
          <patternFill patternType="solid">
            <bgColor theme="7" tint="0.39997558519241921"/>
          </patternFill>
        </fill>
        <alignment vertical="center"/>
      </ndxf>
    </rcc>
    <rfmt sheetId="1" sqref="AD50" start="0" length="0">
      <dxf>
        <font>
          <sz val="11"/>
          <color theme="1"/>
          <family val="2"/>
        </font>
        <fill>
          <patternFill patternType="solid">
            <bgColor theme="7" tint="0.39997558519241921"/>
          </patternFill>
        </fill>
        <alignment vertical="center"/>
      </dxf>
    </rfmt>
    <rcc rId="0" sId="1" dxf="1">
      <nc r="AD51">
        <v>2016</v>
      </nc>
      <ndxf>
        <font>
          <sz val="11"/>
          <color theme="1"/>
          <family val="2"/>
        </font>
        <fill>
          <patternFill patternType="solid">
            <bgColor theme="7" tint="0.39997558519241921"/>
          </patternFill>
        </fill>
        <alignment vertical="center"/>
      </ndxf>
    </rcc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horizontal="center" vertical="center"/>
      </dxf>
    </rfmt>
    <rfmt sheetId="1" sqref="AD54" start="0" length="0">
      <dxf>
        <alignment horizontal="center" vertical="top"/>
      </dxf>
    </rfmt>
    <rfmt sheetId="1" sqref="AD55" start="0" length="0">
      <dxf>
        <alignment horizontal="center" vertical="top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04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K$1048576" dn="Z_22DCB34F_2C24_4230_98F6_DAF7677861F8_.wvu.Cols" sId="1"/>
    <undo index="65535" exp="area" ref3D="1" dr="$AD$1:$AK$1048576" dn="Z_70379542_B2D6_40D2_80AE_F1B0F6194280_.wvu.Cols" sId="1"/>
    <undo index="65535" exp="area" ref3D="1" dr="$AD$1:$AF$1048576" dn="Z_5EC924FF_8BC8_40AD_A319_4C9D91240D71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2013/2014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">
        <f>VLOOKUP(S5,'U:\Kapacit_2\Gázminőség\0_MER\2013_2014_gázév\[Minőség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f>VLOOKUP(S8,'U:\Kapacit_2\Gázminőség\0_MER\2013_2014_gázév\[Minőség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f>VLOOKUP(S7,'U:\Kapacit_2\Gázminőség\0_MER\2013_2014_gázév\[Minőség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>
        <v>33.75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9">
        <v>34.64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2">
        <f>VLOOKUP(S12,'U:\Kapacit_2\Gázminőség\0_MER\2013_2014_gázév\[Minőség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3">
        <f>VLOOKUP(S13,'U:\Kapacit_2\Gázminőség\0_MER\2013_2014_gázév\[Minőség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>
        <f>VLOOKUP(S14,'U:\Kapacit_2\Gázminőség\0_MER\2013_2014_gázév\[Minőség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>
        <v>33.5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16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7">
        <f>VLOOKUP(S17,'U:\Kapacit_2\Gázminőség\0_MER\2013_2014_gázév\[Minőség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>
        <f>VLOOKUP(S18,'U:\Kapacit_2\Gázminőség\0_MER\2013_2014_gázév\[Minőség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>
        <f>VLOOKUP(S19,'U:\Kapacit_2\Gázminőség\0_MER\2013_2014_gázév\[Minőség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>
        <f>VLOOKUP(S20,'U:\Kapacit_2\Gázminőség\0_MER\2013_2014_gázév\[Minőség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>
        <f>VLOOKUP(S21,'U:\Kapacit_2\Gázminőség\0_MER\2013_2014_gázév\[Minőség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>
        <v>33.5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24">
        <f>VLOOKUP(S24,'U:\Kapacit_2\Gázminőség\0_MER\2013_2014_gázév\[Minőség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>
        <f>VLOOKUP(S25,'U:\Kapacit_2\Gázminőség\0_MER\2013_2014_gázév\[Minőség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>
        <f>VLOOKUP(S26,'U:\Kapacit_2\Gázminőség\0_MER\2013_2014_gázév\[Minőség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7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28">
        <f>VLOOKUP(S28,'U:\Kapacit_2\Gázminőség\0_MER\2013_2014_gázév\[Minőség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0">
        <f>VLOOKUP(S30,'U:\Kapacit_2\Gázminőség\0_MER\2013_2014_gázév\[Minőség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2">
        <f>VLOOKUP(S32,'U:\Kapacit_2\Gázminőség\0_MER\2013_2014_gázév\[Minőség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4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7">
        <f>VLOOKUP(S37,'U:\Kapacit_2\Gázminőség\0_MER\2013_2014_gázév\[Minőség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8">
        <f>VLOOKUP(S38,'U:\Kapacit_2\Gázminőség\0_MER\2013_2014_gázév\[Minőség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9">
        <f>VLOOKUP(S39,'U:\Kapacit_2\Gázminőség\0_MER\2013_2014_gázév\[Minőség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0">
        <f>VLOOKUP(S40,'U:\Kapacit_2\Gázminőség\0_MER\2013_2014_gázév\[Minőség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1">
        <v>34.090000000000003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2">
        <v>34.090000000000003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4">
        <f>VLOOKUP(S44,'U:\Kapacit_2\Gázminőség\0_MER\2013_2014_gázév\[Minőség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5">
        <f>VLOOKUP(S45,'U:\Kapacit_2\Gázminőség\0_MER\2013_2014_gázév\[Minőség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8">
        <v>33.5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52">
        <f>VLOOKUP(S52,'U:\Kapacit_2\Gázminőség\0_MER\2013_2014_gázév\[Minőség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3" start="0" length="0">
      <dxf>
        <alignment horizontal="center" vertical="center"/>
      </dxf>
    </rfmt>
    <rfmt sheetId="1" sqref="AD54" start="0" length="0">
      <dxf>
        <alignment horizontal="center" vertical="top"/>
      </dxf>
    </rfmt>
    <rfmt sheetId="1" sqref="AD55" start="0" length="0">
      <dxf>
        <alignment horizontal="center" vertical="top"/>
      </dxf>
    </rfmt>
    <rcc rId="0" sId="1" dxf="1">
      <nc r="AD73">
        <f>VLOOKUP(S73,'U:\Kapacit_2\Gázminőség\0_MER\2013_2014_gázév\[Minőség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4">
        <f>VLOOKUP(S74,'U:\Kapacit_2\Gázminőség\0_MER\2013_2014_gázév\[Minőség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5">
        <v>33.75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6">
        <v>34.64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7">
        <f>VLOOKUP(S77,'U:\Kapacit_2\Gázminőség\0_MER\2013_2014_gázév\[Minőség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8">
        <f>VLOOKUP(S78,'U:\Kapacit_2\Gázminőség\0_MER\2013_2014_gázév\[Minőség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7">
        <f>VLOOKUP(S107,'U:\Kapacit_2\Gázminőség\0_MER\2013_2014_gázév\[Minőség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8">
        <f>VLOOKUP(S108,'U:\Kapacit_2\Gázminőség\0_MER\2013_2014_gázév\[Minőség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9">
        <f>VLOOKUP(S109,'U:\Kapacit_2\Gázminőség\0_MER\2013_2014_gázév\[Minőség Elszámolási Rend 2013_2014_végleges_1.xls]Betáplálási pontok'!$C$4:$F$39,4,FALSE)</f>
      </nc>
      <ndxf>
        <font>
          <b/>
          <sz val="11"/>
          <color theme="1"/>
          <family val="2"/>
        </font>
        <alignment vertical="center"/>
        <protection locked="0"/>
      </ndxf>
    </rcc>
  </rrc>
  <rrc rId="6705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J$1048576" dn="Z_22DCB34F_2C24_4230_98F6_DAF7677861F8_.wvu.Cols" sId="1"/>
    <undo index="65535" exp="area" ref3D="1" dr="$AD$1:$AJ$1048576" dn="Z_70379542_B2D6_40D2_80AE_F1B0F6194280_.wvu.Cols" sId="1"/>
    <undo index="65535" exp="area" ref3D="1" dr="$AD$1:$AE$1048576" dn="Z_5EC924FF_8BC8_40AD_A319_4C9D91240D71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2014/2015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">
        <f>VLOOKUP(S5,'U:\Kapacit_2\Gázminőség\0_MER\2014_2015\[Minőség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f>VLOOKUP(S8,'U:\Kapacit_2\Gázminőség\0_MER\2014_2015\[Minőség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f>VLOOKUP(S7,'U:\Kapacit_2\Gázminőség\0_MER\2014_2015\[Minőség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>
        <f>VLOOKUP(S6,'U:\Kapacit_2\Gázminőség\0_MER\2014_2015\[Minőség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9">
        <f>VLOOKUP(S9,'U:\Kapacit_2\Gázminőség\0_MER\2014_2015\[Minőség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 numFmtId="4">
      <nc r="AD12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13">
        <v>34.5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14">
        <v>35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15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fmt sheetId="1" sqref="AD16" start="0" length="0">
      <dxf>
        <font>
          <b/>
          <sz val="11"/>
          <color theme="1"/>
          <family val="2"/>
        </font>
        <numFmt numFmtId="2" formatCode="0.00"/>
        <alignment vertical="center"/>
        <protection locked="0"/>
      </dxf>
    </rfmt>
    <rcc rId="0" sId="1" dxf="1" numFmtId="4">
      <nc r="AD17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18">
        <v>32.6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19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20">
        <v>36.200000000000003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21">
        <v>34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cc rId="0" sId="1" dxf="1" numFmtId="4">
      <nc r="AD22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24">
        <v>29.4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>
        <v>29.4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>
        <v>29.4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7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28">
        <v>16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0">
        <v>30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2">
        <f>VLOOKUP(S32,'U:\Kapacit_2\Gázminőség\0_MER\2014_2015\[Minőség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4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37">
        <f>VLOOKUP(S37,'U:\Kapacit_2\Gázminőség\0_MER\2014_2015\[Minőség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8">
        <f>VLOOKUP(S38,'U:\Kapacit_2\Gázminőség\0_MER\2014_2015\[Minőség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9">
        <f>VLOOKUP(S39,'U:\Kapacit_2\Gázminőség\0_MER\2014_2015\[Minőség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0">
        <f>VLOOKUP(S40,'U:\Kapacit_2\Gázminőség\0_MER\2014_2015\[Minőség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1">
        <f>VLOOKUP(S41,'U:\Kapacit_2\Gázminőség\0_MER\2014_2015\[Minőség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2">
        <v>34.1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4">
        <v>34.75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5">
        <v>34.75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 numFmtId="4">
      <nc r="AD48">
        <v>33.5</v>
      </nc>
      <ndxf>
        <font>
          <b/>
          <sz val="11"/>
          <color theme="1"/>
          <family val="2"/>
        </font>
        <numFmt numFmtId="2" formatCode="0.00"/>
        <alignment vertical="center"/>
        <protection locked="0"/>
      </ndxf>
    </rcc>
    <rfmt sheetId="1" sqref="AD4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52">
        <v>34.700000000000003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3" start="0" length="0">
      <dxf>
        <alignment vertical="center"/>
      </dxf>
    </rfmt>
    <rcc rId="0" sId="1" dxf="1">
      <nc r="AD73">
        <f>VLOOKUP(S73,'U:\Kapacit_2\Gázminőség\0_MER\2014_2015\[Minőség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4">
        <f>VLOOKUP(S74,'U:\Kapacit_2\Gázminőség\0_MER\2014_2015\[Minőség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5">
        <f>VLOOKUP(S75,'U:\Kapacit_2\Gázminőség\0_MER\2014_2015\[Minőség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6">
        <f>VLOOKUP(S76,'U:\Kapacit_2\Gázminőség\0_MER\2014_2015\[Minőség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7">
        <f>VLOOKUP(S77,'U:\Kapacit_2\Gázminőség\0_MER\2014_2015\[Minőség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8">
        <v>34.75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7">
        <f>VLOOKUP(S107,'U:\Kapacit_2\Gázminőség\0_MER\2014_2015\[Minőség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8">
        <f>VLOOKUP(S108,'U:\Kapacit_2\Gázminőség\0_MER\2014_2015\[Minőség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9">
        <f>VLOOKUP(S109,'U:\Kapacit_2\Gázminőség\0_MER\2014_2015\[Minőség Elszámolási Rend 2014_2015_rev1_partnereknek.xls]Betáplálási pontok'!$C$4:$F$45,4,FALSE)</f>
      </nc>
      <ndxf>
        <font>
          <b/>
          <sz val="11"/>
          <color theme="1"/>
          <family val="2"/>
        </font>
        <alignment vertical="center"/>
        <protection locked="0"/>
      </ndxf>
    </rcc>
  </rrc>
  <rrc rId="6706" sId="1" ref="AD1:AD1048576" action="deleteCol">
    <undo index="65535" exp="area" ref3D="1" dr="$A$55:$XFD$69" dn="Z_2A64C2BC_53ED_460F_8F73_8F31D0C747C5_.wvu.Rows" sId="1"/>
    <undo index="65535" exp="area" ref3D="1" dr="$D$2:$AD$8" dn="Z_5D3CE05E_E258_49BD_A56F_B41F6E2E1760_.wvu.FilterData" sId="1"/>
    <undo index="65535" exp="area" ref3D="1" dr="$A$55:$XFD$69" dn="Z_50921383_7DBA_4510_9D4A_313E4C433247_.wvu.Rows" sId="1"/>
    <undo index="65535" exp="area" ref3D="1" dr="$AD$1:$AI$1048576" dn="Z_22DCB34F_2C24_4230_98F6_DAF7677861F8_.wvu.Cols" sId="1"/>
    <undo index="65535" exp="area" ref3D="1" dr="$AD$1:$AI$1048576" dn="Z_70379542_B2D6_40D2_80AE_F1B0F6194280_.wvu.Cols" sId="1"/>
    <undo index="65535" exp="area" ref3D="1" dr="$AD$1:$AD$1048576" dn="Z_5EC924FF_8BC8_40AD_A319_4C9D91240D71_.wvu.Cols" sId="1"/>
    <undo index="65535" exp="area" ref3D="1" dr="$A$55:$XFD$69" dn="Z_D6E84AB2_3371_40A9_86DA_A7CB0C4470C3_.wvu.Rows" sId="1"/>
    <undo index="65535" exp="area" ref3D="1" dr="$D$2:$AD$8" dn="Z_B7F6F808_C796_4841_A128_909C4D10553C_.wvu.FilterData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2015/2016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">
        <f>VLOOKUP(S5,'U:\Kapacit_2\Gázminőség\0_MER\2014_2015\2015_03_19\[Minőség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f>VLOOKUP(S8,'U:\Kapacit_2\Gázminőség\0_MER\2014_2015\2015_03_19\[Minőség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f>VLOOKUP(S7,'U:\Kapacit_2\Gázminőség\0_MER\2014_2015\2015_03_19\[Minőség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>
        <f>VLOOKUP(S6,'U:\Kapacit_2\Gázminőség\0_MER\2014_2015\2015_03_19\[Minőség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9">
        <f>VLOOKUP(S9,'U:\Kapacit_2\Gázminőség\0_MER\2014_2015\2015_03_19\[Minőség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2">
        <f>VLOOKUP(S12,'U:\Kapacit_2\Gázminőség\0_MER\2014_2015\2015_03_19\[Minőség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3">
        <f>VLOOKUP(S13,'U:\Kapacit_2\Gázminőség\0_MER\2014_2015\2015_03_19\[Minőség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>
        <f>VLOOKUP(S14,'U:\Kapacit_2\Gázminőség\0_MER\2014_2015\2015_03_19\[Minőség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>
        <f>VLOOKUP(S15,'U:\Kapacit_2\Gázminőség\0_MER\2014_2015\2015_03_19\[Minőség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6">
        <v>34.891624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7">
        <f>VLOOKUP(S17,'U:\Kapacit_2\Gázminőség\0_MER\2014_2015\2015_03_19\[Minőség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>
        <f>VLOOKUP(S18,'U:\Kapacit_2\Gázminőség\0_MER\2014_2015\2015_03_19\[Minőség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>
        <f>VLOOKUP(S19,'U:\Kapacit_2\Gázminőség\0_MER\2014_2015\2015_03_19\[Minőség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>
        <f>VLOOKUP(S20,'U:\Kapacit_2\Gázminőség\0_MER\2014_2015\2015_03_19\[Minőség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>
        <f>VLOOKUP(S21,'U:\Kapacit_2\Gázminőség\0_MER\2014_2015\2015_03_19\[Minőség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>
        <f>VLOOKUP(S22,'U:\Kapacit_2\Gázminőség\0_MER\2014_2015\2015_03_19\[Minőség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24">
        <f>VLOOKUP(S24,'U:\Kapacit_2\Gázminőség\0_MER\2014_2015\2015_03_19\[Minőség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>
        <f>VLOOKUP(S25,'U:\Kapacit_2\Gázminőség\0_MER\2014_2015\2015_03_19\[Minőség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>
        <f>VLOOKUP(S26,'U:\Kapacit_2\Gázminőség\0_MER\2014_2015\2015_03_19\[Minőség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7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8">
        <f>VLOOKUP(S28,'U:\Kapacit_2\Gázminőség\0_MER\2014_2015\2015_03_19\[Minőség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9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0">
        <f>VLOOKUP(S30,'U:\Kapacit_2\Gázminőség\0_MER\2014_2015\2015_03_19\[Minőség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1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2">
        <f>VLOOKUP(S32,'U:\Kapacit_2\Gázminőség\0_MER\2014_2015\2015_03_19\[Minőség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3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4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5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6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7">
        <f>VLOOKUP(S37,'U:\Kapacit_2\Gázminőség\0_MER\2014_2015\2015_03_19\[Minőség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8">
        <f>VLOOKUP(S38,'U:\Kapacit_2\Gázminőség\0_MER\2014_2015\2015_03_19\[Minőség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9">
        <f>VLOOKUP(S39,'U:\Kapacit_2\Gázminőség\0_MER\2014_2015\2015_03_19\[Minőség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0">
        <f>VLOOKUP(S40,'U:\Kapacit_2\Gázminőség\0_MER\2014_2015\2015_03_19\[Minőség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1">
        <f>VLOOKUP(S41,'U:\Kapacit_2\Gázminőség\0_MER\2014_2015\2015_03_19\[Minőség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2">
        <v>34.33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3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4">
        <f>VLOOKUP(S44,'U:\Kapacit_2\Gázminőség\0_MER\2014_2015\2015_03_19\[Minőség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5">
        <f>VLOOKUP(S45,'U:\Kapacit_2\Gázminőség\0_MER\2014_2015\2015_03_19\[Minőség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6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7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8">
        <f>VLOOKUP(S48,'U:\Kapacit_2\Gázminőség\0_MER\2014_2015\2015_03_19\[Minőség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9">
        <v>34.82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51">
        <v>35.82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2">
        <f>VLOOKUP(S52,'U:\Kapacit_2\Gázminőség\0_MER\2014_2015\2015_03_19\[Minőség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3" start="0" length="0">
      <dxf>
        <alignment vertical="center"/>
      </dxf>
    </rfmt>
    <rcc rId="0" sId="1" dxf="1">
      <nc r="AD73">
        <f>VLOOKUP(S73,'U:\Kapacit_2\Gázminőség\0_MER\2014_2015\2015_03_19\[Minőség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4">
        <f>VLOOKUP(S74,'U:\Kapacit_2\Gázminőség\0_MER\2014_2015\2015_03_19\[Minőség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5">
        <f>VLOOKUP(S75,'U:\Kapacit_2\Gázminőség\0_MER\2014_2015\2015_03_19\[Minőség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6">
        <f>VLOOKUP(S76,'U:\Kapacit_2\Gázminőség\0_MER\2014_2015\2015_03_19\[Minőség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7">
        <f>VLOOKUP(S77,'U:\Kapacit_2\Gázminőség\0_MER\2014_2015\2015_03_19\[Minőség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8">
        <f>VLOOKUP(S78,'U:\Kapacit_2\Gázminőség\0_MER\2014_2015\2015_03_19\[Minőség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7">
        <f>VLOOKUP(S107,'U:\Kapacit_2\Gázminőség\0_MER\2014_2015\2015_03_19\[Minőség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8">
        <f>VLOOKUP(S108,'U:\Kapacit_2\Gázminőség\0_MER\2014_2015\2015_03_19\[Minőség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9">
        <f>VLOOKUP(S109,'U:\Kapacit_2\Gázminőség\0_MER\2014_2015\2015_03_19\[Minőség Elszámolási Rend 2015_07_01_2015_09_30 REV 1 NCV.xls]Betáplálási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</rrc>
  <rrc rId="6707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H$1048576" dn="Z_22DCB34F_2C24_4230_98F6_DAF7677861F8_.wvu.Cols" sId="1"/>
    <undo index="65535" exp="area" ref3D="1" dr="$AD$1:$AH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  <protection locked="0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08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G$1048576" dn="Z_22DCB34F_2C24_4230_98F6_DAF7677861F8_.wvu.Cols" sId="1"/>
    <undo index="65535" exp="area" ref3D="1" dr="$A$2:$AD$8" dn="Z_22DCB34F_2C24_4230_98F6_DAF7677861F8_.wvu.FilterData" sId="1"/>
    <undo index="65535" exp="area" ref3D="1" dr="$A$2:$AD$8" dn="Z_109BE2B1_8D9E_4048_9944_E8F028F424F1_.wvu.FilterData" sId="1"/>
    <undo index="65535" exp="area" ref3D="1" dr="$A$2:$AD$9" dn="_FilterDatabase" sId="1"/>
    <undo index="65535" exp="area" ref3D="1" dr="$A$2:$AD$9" dn="Z_82F56373_E05D_41C7_B25F_5B0E512A2CDD_.wvu.FilterData" sId="1"/>
    <undo index="65535" exp="area" ref3D="1" dr="$A$2:$AD$8" dn="Z_70379542_B2D6_40D2_80AE_F1B0F6194280_.wvu.FilterData" sId="1"/>
    <undo index="65535" exp="area" ref3D="1" dr="$AD$1:$AG$1048576" dn="Z_70379542_B2D6_40D2_80AE_F1B0F6194280_.wvu.Cols" sId="1"/>
    <undo index="65535" exp="area" ref3D="1" dr="$A$2:$AD$8" dn="Z_5EC924FF_8BC8_40AD_A319_4C9D91240D71_.wvu.FilterData" sId="1"/>
    <undo index="65535" exp="area" ref3D="1" dr="$A$2:$AD$8" dn="Z_D36219D0_A7BF_4FA8_8DD8_488F13E3673E_.wvu.FilterData" sId="1"/>
    <undo index="65535" exp="area" ref3D="1" dr="$A$55:$XFD$69" dn="Z_D6E84AB2_3371_40A9_86DA_A7CB0C4470C3_.wvu.Rows" sId="1"/>
    <undo index="65535" exp="area" ref3D="1" dr="$A$2:$AD$9" dn="Z_C22417F1_0922_495C_826E_BDAEA7C2F5B1_.wvu.FilterData" sId="1"/>
    <undo index="65535" exp="area" ref3D="1" dr="$A$2:$AD$8" dn="Z_97310CF4_8226_4A1A_B74A_4157DE6ECEB4_.wvu.FilterData" sId="1"/>
    <undo index="65535" exp="area" ref3D="1" dr="$A$2:$AD$8" dn="Z_9A544348_C62B_4C52_9881_7B81D8AABC20_.wvu.FilterData" sId="1"/>
    <undo index="65535" exp="area" ref3D="1" dr="$A$55:$XFD$69" dn="Z_8DC3BF2D_804D_41E7_9D94_D62D5D3A81A6_.wvu.Rows" sId="1"/>
    <undo index="65535" exp="area" ref3D="1" dr="$A$2:$AD$9" dn="Z_E5AB5744_4C8A_40CE_9F0B_33627CEEF0B3_.wvu.FilterData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2015/16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" t="inlineStr">
        <is>
          <t>kWh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">
        <f>VLOOKUP(S5,'U:\Kapacit_2\Gázminőség\0_MER\2015_2016\[Minőség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f>VLOOKUP(S8,'U:\Kapacit_2\Gázminőség\0_MER\2015_2016\[Minőség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f>VLOOKUP(S7,'U:\Kapacit_2\Gázminőség\0_MER\2015_2016\[Minőség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>
        <f>VLOOKUP(S6,'U:\Kapacit_2\Gázminőség\0_MER\2015_2016\[Minőség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9">
        <f>VLOOKUP(S9,'U:\Kapacit_2\Gázminőség\0_MER\2015_2016\[Minőség Elszámolási Rend 2015_10_01_2016_09_30_rev1 GCV_csillag_nélkül.xls]Betáplálási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1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2">
        <f>VLOOKUP(S12,'U:\Kapacit_2\Gázminőség\0_MER\2015_2016\[Minőség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3">
        <f>VLOOKUP(S13,'U:\Kapacit_2\Gázminőség\0_MER\2015_2016\[Minőség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>
        <f>VLOOKUP(S14,'U:\Kapacit_2\Gázminőség\0_MER\2015_2016\[Minőség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>
        <f>VLOOKUP(S15,'U:\Kapacit_2\Gázminőség\0_MER\2015_2016\[Minőség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6">
        <v>11.32794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7">
        <f>VLOOKUP(S17,'U:\Kapacit_2\Gázminőség\0_MER\2015_2016\[Minőség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>
        <f>VLOOKUP(S18,'U:\Kapacit_2\Gázminőség\0_MER\2015_2016\[Minőség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>
        <f>VLOOKUP(S19,'U:\Kapacit_2\Gázminőség\0_MER\2015_2016\[Minőség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>
        <f>VLOOKUP(S20,'U:\Kapacit_2\Gázminőség\0_MER\2015_2016\[Minőség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>
        <f>VLOOKUP(S21,'U:\Kapacit_2\Gázminőség\0_MER\2015_2016\[Minőség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>
        <f>VLOOKUP(S22,'U:\Kapacit_2\Gázminőség\0_MER\2015_2016\[Minőség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3">
        <f>VLOOKUP(S23,'U:\Kapacit_2\Gázminőség\0_MER\2015_2016\[Minőség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4">
        <f>VLOOKUP(S24,'U:\Kapacit_2\Gázminőség\0_MER\2015_2016\[Minőség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>
        <f>VLOOKUP(S25,'U:\Kapacit_2\Gázminőség\0_MER\2015_2016\[Minőség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>
        <f>VLOOKUP(S26,'U:\Kapacit_2\Gázminőség\0_MER\2015_2016\[Minőség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7">
        <f>VLOOKUP(S27,'U:\Kapacit_2\Gázminőség\0_MER\2015_2016\[Minőség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8">
        <f>VLOOKUP(S28,'U:\Kapacit_2\Gázminőség\0_MER\2015_2016\[Minőség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9">
        <f>VLOOKUP(S29,'U:\Kapacit_2\Gázminőség\0_MER\2015_2016\[Minőség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0">
        <f>VLOOKUP(S30,'U:\Kapacit_2\Gázminőség\0_MER\2015_2016\[Minőség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1">
        <f>VLOOKUP(S31,'U:\Kapacit_2\Gázminőség\0_MER\2015_2016\[Minőség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2">
        <f>VLOOKUP(S32,'U:\Kapacit_2\Gázminőség\0_MER\2015_2016\[Minőség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3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4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5">
        <f>VLOOKUP(S35,'U:\Kapacit_2\Gázminőség\0_MER\2015_2016\[Minőség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6">
        <f>VLOOKUP(S36,'U:\Kapacit_2\Gázminőség\0_MER\2015_2016\[Minőség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7">
        <f>VLOOKUP(S37,'U:\Kapacit_2\Gázminőség\0_MER\2015_2016\[Minőség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8">
        <f>VLOOKUP(S38,'U:\Kapacit_2\Gázminőség\0_MER\2015_2016\[Minőség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9">
        <f>VLOOKUP(S39,'U:\Kapacit_2\Gázminőség\0_MER\2015_2016\[Minőség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0">
        <f>VLOOKUP(S40,'U:\Kapacit_2\Gázminőség\0_MER\2015_2016\[Minőség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1">
        <f>VLOOKUP(S41,'U:\Kapacit_2\Gázminőség\0_MER\2015_2016\[Minőség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2">
        <v>11.153817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3">
        <f>VLOOKUP(S43,'U:\Kapacit_2\Gázminőség\0_MER\2015_2016\[Minőség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4">
        <f>VLOOKUP(S44,'U:\Kapacit_2\Gázminőség\0_MER\2015_2016\[Minőség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5">
        <f>VLOOKUP(S45,'U:\Kapacit_2\Gázminőség\0_MER\2015_2016\[Minőség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6">
        <f>VLOOKUP(S46,'U:\Kapacit_2\Gázminőség\0_MER\2015_2016\[Minőség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7">
        <f>VLOOKUP(S47,'U:\Kapacit_2\Gázminőség\0_MER\2015_2016\[Minőség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8">
        <f>VLOOKUP(S48,'U:\Kapacit_2\Gázminőség\0_MER\2015_2016\[Minőség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9">
        <v>11.179809000000001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51">
        <v>12.179809000000001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2">
        <f>VLOOKUP(S52,'U:\Kapacit_2\Gázminőség\0_MER\2015_2016\[Minőség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3" start="0" length="0">
      <dxf>
        <alignment vertical="center"/>
      </dxf>
    </rfmt>
    <rcc rId="0" sId="1" dxf="1">
      <nc r="AD73">
        <f>VLOOKUP(S73,'U:\Kapacit_2\Gázminőség\0_MER\2015_2016\[Minőség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4">
        <f>VLOOKUP(S74,'U:\Kapacit_2\Gázminőség\0_MER\2015_2016\[Minőség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5">
        <f>VLOOKUP(S75,'U:\Kapacit_2\Gázminőség\0_MER\2015_2016\[Minőség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6">
        <f>VLOOKUP(S76,'U:\Kapacit_2\Gázminőség\0_MER\2015_2016\[Minőség Elszámolási Rend 2015_10_01_2016_09_30_rev1 GCV_csillag_nélkül.xls]Betáplálási pontok'!$C$4:$F$50,4,FALSE)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7">
        <f>VLOOKUP(S77,'U:\Kapacit_2\Gázminőség\0_MER\2015_2016\[Minőség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8">
        <f>VLOOKUP(S78,'U:\Kapacit_2\Gázminőség\0_MER\2015_2016\[Minőség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 numFmtId="4">
      <nc r="AD88">
        <v>11</v>
      </nc>
      <ndxf>
        <numFmt numFmtId="171" formatCode="0.00000"/>
      </ndxf>
    </rcc>
    <rcc rId="0" sId="1" dxf="1">
      <nc r="AD107">
        <f>VLOOKUP(S107,'U:\Kapacit_2\Gázminőség\0_MER\2015_2016\[Minőség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8">
        <f>VLOOKUP(S108,'U:\Kapacit_2\Gázminőség\0_MER\2015_2016\[Minőség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09">
        <f>VLOOKUP(S109,'U:\Kapacit_2\Gázminőség\0_MER\2015_2016\[Minőség Elszámolási Rend 2015_10_01_2016_09_30_rev1 GCV_csillag_nélkül.xls]Betáplálási pontok'!$C$4:$F$46,4,FALSE)</f>
      </nc>
      <ndxf>
        <font>
          <b/>
          <sz val="11"/>
          <color theme="1"/>
          <family val="2"/>
        </font>
        <alignment vertical="center"/>
        <protection locked="0"/>
      </ndxf>
    </rcc>
  </rrc>
  <rrc rId="6709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F$1048576" dn="Z_22DCB34F_2C24_4230_98F6_DAF7677861F8_.wvu.Cols" sId="1"/>
    <undo index="65535" exp="area" ref3D="1" dr="$AD$1:$AF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0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E$1048576" dn="Z_22DCB34F_2C24_4230_98F6_DAF7677861F8_.wvu.Cols" sId="1"/>
    <undo index="65535" exp="area" ref3D="1" dr="$AD$1:$AE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2016/17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3">
        <v>11.20905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>
        <v>11.371499999999999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>
        <v>11.014110000000001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16" start="0" length="0">
      <dxf>
        <alignment vertical="center"/>
        <protection locked="0"/>
      </dxf>
    </rfmt>
    <rcc rId="0" sId="1" dxf="1">
      <nc r="AD17">
        <v>10.88415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>
        <v>10.88415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>
        <v>10.88415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>
        <v>11.43648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>
        <v>11.0466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>
        <v>10.88415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1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D$1:$AD$1048576" dn="Z_22DCB34F_2C24_4230_98F6_DAF7677861F8_.wvu.Cols" sId="1"/>
    <undo index="65535" exp="area" ref3D="1" dr="$AD$1:$AD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2017/18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s="1" dxf="1" numFmtId="4">
      <nc r="AD7">
        <v>11.384829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2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2" t="inlineStr">
        <is>
          <t>MER 2018/19</t>
        </is>
      </nc>
      <ndxf>
        <font>
          <b/>
          <sz val="11"/>
          <color theme="1"/>
          <family val="2"/>
        </font>
        <fill>
          <patternFill patternType="solid">
            <bgColor rgb="FFFFFF00"/>
          </patternFill>
        </fill>
        <alignment vertical="center"/>
        <protection locked="0"/>
      </ndxf>
    </rcc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s="1" dxf="1" numFmtId="4">
      <nc r="AD4">
        <v>11.358282000000001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8">
        <v>11.358282000000001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7">
        <v>11.353863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6">
        <v>10.965375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9">
        <v>11.044510000000001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3">
        <v>11.355394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0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s="1" dxf="1" numFmtId="4">
      <nc r="AD12">
        <v>11.000036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 numFmtId="4">
      <nc r="AD13">
        <v>11.05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D14">
        <v>11.4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15">
        <v>11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16">
        <v>11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17">
        <v>10.884650000000001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18">
        <v>10.9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19">
        <v>11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20">
        <v>11.5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21">
        <v>10.8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 numFmtId="4">
      <nc r="AD22">
        <v>10.95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  <protection locked="0"/>
      </ndxf>
    </rcc>
    <rfmt sheetId="1" sqref="AD23" start="0" length="0">
      <dxf>
        <alignment vertical="center"/>
      </dxf>
    </rfmt>
    <rcc rId="0" sId="1" s="1" dxf="1" numFmtId="4">
      <nc r="AD24">
        <v>9.6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D25">
        <v>9.6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cc rId="0" sId="1" s="1" dxf="1" numFmtId="4">
      <nc r="AD26">
        <v>9.6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</border>
        <protection locked="0"/>
      </ndxf>
    </rcc>
    <rfmt sheetId="1" sqref="AD27" start="0" length="0">
      <dxf>
        <alignment vertical="center"/>
      </dxf>
    </rfmt>
    <rcc rId="0" sId="1" s="1" dxf="1" numFmtId="4">
      <nc r="AD28">
        <v>5.28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29" start="0" length="0">
      <dxf>
        <alignment vertical="center"/>
      </dxf>
    </rfmt>
    <rcc rId="0" sId="1" s="1" dxf="1" numFmtId="4">
      <nc r="AD30">
        <v>9.8000000000000007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1" start="0" length="0">
      <dxf>
        <alignment vertical="center"/>
      </dxf>
    </rfmt>
    <rcc rId="0" sId="1" s="1" dxf="1" numFmtId="4">
      <nc r="AD32">
        <v>11.757759999999999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3" start="0" length="0">
      <dxf>
        <alignment vertical="center"/>
      </dxf>
    </rfmt>
    <rcc rId="0" sId="1" s="1" dxf="1" numFmtId="4">
      <nc r="AD34">
        <v>11.330681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cc rId="0" sId="1" dxf="1">
      <nc r="AD38">
        <v>11.265865</v>
      </nc>
      <ndxf>
        <alignment vertical="center"/>
      </ndxf>
    </rcc>
    <rcc rId="0" sId="1" dxf="1">
      <nc r="AD39">
        <v>11.335024000000001</v>
      </nc>
      <ndxf>
        <alignment vertical="center"/>
      </ndxf>
    </rcc>
    <rcc rId="0" sId="1" dxf="1">
      <nc r="AD40">
        <v>11.368285999999999</v>
      </nc>
      <ndxf>
        <alignment vertical="center"/>
      </ndxf>
    </rcc>
    <rcc rId="0" sId="1" dxf="1">
      <nc r="AD41">
        <v>11.299677000000001</v>
      </nc>
      <ndxf>
        <alignment vertical="center"/>
      </ndxf>
    </rcc>
    <rcc rId="0" sId="1" dxf="1">
      <nc r="AD42">
        <f>AD41</f>
      </nc>
      <ndxf>
        <alignment vertical="center"/>
      </ndxf>
    </rcc>
    <rfmt sheetId="1" sqref="AD43" start="0" length="0">
      <dxf>
        <alignment vertical="center"/>
      </dxf>
    </rfmt>
    <rcc rId="0" sId="1" dxf="1">
      <nc r="AD44">
        <v>11.40288</v>
      </nc>
      <ndxf>
        <font>
          <sz val="11"/>
          <color theme="1"/>
          <family val="2"/>
        </font>
        <alignment vertical="center"/>
      </ndxf>
    </rcc>
    <rcc rId="0" sId="1" dxf="1">
      <nc r="AD45">
        <v>11.40288</v>
      </nc>
      <ndxf>
        <font>
          <sz val="11"/>
          <color theme="1"/>
          <family val="2"/>
        </font>
        <alignment vertical="center"/>
      </ndxf>
    </rcc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cc rId="0" sId="1" s="1" dxf="1" numFmtId="4">
      <nc r="AD48">
        <v>10.95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49">
        <v>11.2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="1" sqref="AD50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dxf>
    </rfmt>
    <rcc rId="0" sId="1" s="1" dxf="1" numFmtId="4">
      <nc r="AD51">
        <v>11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s="1" dxf="1" numFmtId="4">
      <nc r="AD52">
        <v>11.2056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53" start="0" length="0">
      <dxf>
        <alignment vertical="center"/>
      </dxf>
    </rfmt>
    <rcc rId="0" sId="1">
      <nc r="AD57">
        <v>10.044510000000001</v>
      </nc>
    </rcc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3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s="1" dxf="1">
      <nc r="AD1" t="inlineStr">
        <is>
          <t>2H földgázcsoportra</t>
        </is>
      </nc>
      <ndxf>
        <font>
          <sz val="12"/>
          <color theme="1"/>
          <name val="Arial"/>
          <family val="2"/>
          <charset val="238"/>
          <scheme val="none"/>
        </font>
        <alignment vertical="center"/>
      </ndxf>
    </rcc>
    <rcc rId="0" sId="1" s="1" dxf="1">
      <nc r="AD2" t="inlineStr">
        <is>
          <t>2S földgázcsoportra</t>
        </is>
      </nc>
      <ndxf>
        <font>
          <sz val="12"/>
          <color theme="1"/>
          <name val="Arial"/>
          <family val="2"/>
          <charset val="238"/>
          <scheme val="none"/>
        </font>
        <alignment vertical="center"/>
      </ndxf>
    </rcc>
    <rcc rId="0" sId="1" s="1" dxf="1">
      <nc r="AD5" t="inlineStr">
        <is>
          <t>Középalföldi inert földgázra</t>
        </is>
      </nc>
      <ndxf>
        <font>
          <sz val="12"/>
          <color theme="1"/>
          <name val="Arial"/>
          <family val="2"/>
          <charset val="238"/>
          <scheme val="none"/>
        </font>
        <alignment vertical="center"/>
      </ndxf>
    </rcc>
    <rcc rId="0" sId="1" dxf="1">
      <nc r="AD4">
        <v>34.965034000000003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v>34.965034000000003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v>34.955452000000001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 numFmtId="4">
      <nc r="AD6">
        <v>33.75</v>
      </nc>
      <ndxf>
        <font>
          <b/>
          <sz val="11"/>
          <color theme="1"/>
          <family val="2"/>
        </font>
        <numFmt numFmtId="172" formatCode="0.000000"/>
        <alignment vertical="center"/>
        <protection locked="0"/>
      </ndxf>
    </rcc>
    <rcc rId="0" sId="1" dxf="1">
      <nc r="AD9">
        <v>33.959898000000003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s="1" dxf="1" numFmtId="4">
      <nc r="AD12">
        <v>33.897271000000003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s="1" dxf="1">
      <nc r="AD13" t="inlineStr">
        <is>
          <t>34,200000*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4" t="inlineStr">
        <is>
          <t>35,500000*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5" t="inlineStr">
        <is>
          <t>35,500000*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6" t="inlineStr">
        <is>
          <t>34,500000*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7" t="inlineStr">
        <is>
          <t>33,700000*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8" t="inlineStr">
        <is>
          <t>33,500000*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19" t="inlineStr">
        <is>
          <t>33,500000*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1" s="1" dxf="1">
      <nc r="AD20" t="inlineStr">
        <is>
          <t>36,200000*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cc rId="0" sId="1" s="1" dxf="1">
      <nc r="AD21" t="inlineStr">
        <is>
          <t>33,300000*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bottom style="medium">
            <color indexed="64"/>
          </bottom>
        </border>
        <protection locked="0"/>
      </ndxf>
    </rcc>
    <rcc rId="0" sId="1" s="1" dxf="1">
      <nc r="AD22" t="inlineStr">
        <is>
          <t>33,800000*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bottom style="medium">
            <color indexed="64"/>
          </bottom>
        </border>
        <protection locked="0"/>
      </ndxf>
    </rcc>
    <rfmt sheetId="1" sqref="AD23" start="0" length="0">
      <dxf>
        <alignment vertical="center"/>
      </dxf>
    </rfmt>
    <rcc rId="0" sId="1" s="1" dxf="1">
      <nc r="AD24" t="inlineStr">
        <is>
          <t>29,400000*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thin">
            <color indexed="64"/>
          </top>
          <bottom style="medium">
            <color indexed="64"/>
          </bottom>
        </border>
        <protection locked="0"/>
      </ndxf>
    </rcc>
    <rcc rId="0" sId="1" s="1" dxf="1">
      <nc r="AD25" t="inlineStr">
        <is>
          <t>29,400000*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cc rId="0" sId="1" s="1" dxf="1">
      <nc r="AD26" t="inlineStr">
        <is>
          <t>29,400000*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bottom style="thin">
            <color indexed="64"/>
          </bottom>
        </border>
        <protection locked="0"/>
      </ndxf>
    </rcc>
    <rfmt sheetId="1" sqref="AD27" start="0" length="0">
      <dxf>
        <alignment vertical="center"/>
      </dxf>
    </rfmt>
    <rcc rId="0" sId="1" s="1" dxf="1">
      <nc r="AD28" t="inlineStr">
        <is>
          <t>16,200000*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29" start="0" length="0">
      <dxf>
        <alignment vertical="center"/>
      </dxf>
    </rfmt>
    <rcc rId="0" sId="1" s="1" dxf="1">
      <nc r="AD30" t="inlineStr">
        <is>
          <t>30,000000*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1" start="0" length="0">
      <dxf>
        <alignment vertical="center"/>
      </dxf>
    </rfmt>
    <rcc rId="0" sId="1" s="1" dxf="1">
      <nc r="AD32" t="inlineStr">
        <is>
          <t>36,200000*</t>
        </is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3" start="0" length="0">
      <dxf>
        <alignment vertical="center"/>
      </dxf>
    </rfmt>
    <rcc rId="0" sId="1" s="1" dxf="1" numFmtId="4">
      <nc r="AD34">
        <v>34.874710999999998</v>
      </nc>
      <ndxf>
        <font>
          <b/>
          <sz val="11"/>
          <color theme="1"/>
          <name val="Arial"/>
          <family val="2"/>
          <charset val="238"/>
          <scheme val="none"/>
        </font>
        <numFmt numFmtId="170" formatCode="#,##0.000000"/>
        <fill>
          <patternFill patternType="solid">
            <bgColor theme="9" tint="0.59999389629810485"/>
          </patternFill>
        </fill>
        <alignment horizontal="center" vertic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4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family val="2"/>
        </font>
        <alignment vertical="center"/>
      </dxf>
    </rfmt>
    <rfmt sheetId="1" sqref="AD2" start="0" length="0">
      <dxf>
        <font>
          <sz val="12"/>
          <color theme="1"/>
          <family val="2"/>
        </font>
        <alignment vertical="center"/>
      </dxf>
    </rfmt>
    <rfmt sheetId="1" sqref="AD5" start="0" length="0">
      <dxf>
        <font>
          <sz val="12"/>
          <color theme="1"/>
          <family val="2"/>
        </font>
        <alignment vertical="center"/>
      </dxf>
    </rfmt>
    <rcc rId="0" sId="1" dxf="1">
      <nc r="AD4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9">
        <v>0.9476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2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3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6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7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3" start="0" length="0">
      <dxf>
        <alignment vertical="center"/>
      </dxf>
    </rfmt>
    <rcc rId="0" sId="1" dxf="1">
      <nc r="AD24">
        <v>0.94746399999999997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>
        <v>0.94746399999999997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>
        <v>0.94746399999999997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7" start="0" length="0">
      <dxf>
        <alignment vertical="center"/>
      </dxf>
    </rfmt>
    <rcc rId="0" sId="1" dxf="1">
      <nc r="AD28">
        <v>0.94743200000000005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9" start="0" length="0">
      <dxf>
        <alignment vertical="center"/>
      </dxf>
    </rfmt>
    <rcc rId="0" sId="1" dxf="1">
      <nc r="AD30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1" start="0" length="0">
      <dxf>
        <alignment vertical="center"/>
      </dxf>
    </rfmt>
    <rcc rId="0" sId="1" dxf="1">
      <nc r="AD32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3" start="0" length="0">
      <dxf>
        <alignment vertical="center"/>
      </dxf>
    </rfmt>
    <rcc rId="0" sId="1" dxf="1">
      <nc r="AD34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cc rId="0" sId="1" dxf="1">
      <nc r="AD38">
        <v>0.947519</v>
      </nc>
      <ndxf>
        <alignment vertical="center"/>
      </ndxf>
    </rcc>
    <rcc rId="0" sId="1" dxf="1">
      <nc r="AD39">
        <v>0.947519</v>
      </nc>
      <ndxf>
        <alignment vertical="center"/>
      </ndxf>
    </rcc>
    <rcc rId="0" sId="1" dxf="1">
      <nc r="AD40">
        <v>0.947519</v>
      </nc>
      <ndxf>
        <alignment vertical="center"/>
      </ndxf>
    </rcc>
    <rcc rId="0" sId="1" dxf="1">
      <nc r="AD41">
        <v>0.947519</v>
      </nc>
      <ndxf>
        <alignment vertical="center"/>
      </ndxf>
    </rcc>
    <rcc rId="0" sId="1" dxf="1">
      <nc r="AD42">
        <v>0.947519</v>
      </nc>
      <ndxf>
        <alignment vertical="center"/>
      </ndxf>
    </rcc>
    <rfmt sheetId="1" sqref="AD43" start="0" length="0">
      <dxf>
        <alignment vertical="center"/>
      </dxf>
    </rfmt>
    <rcc rId="0" sId="1" dxf="1">
      <nc r="AD44">
        <v>0.947519</v>
      </nc>
      <ndxf>
        <font>
          <sz val="11"/>
          <color theme="1"/>
          <family val="2"/>
        </font>
        <alignment vertical="center"/>
      </ndxf>
    </rcc>
    <rcc rId="0" sId="1" dxf="1">
      <nc r="AD45">
        <v>0.947519</v>
      </nc>
      <ndxf>
        <font>
          <sz val="11"/>
          <color theme="1"/>
          <family val="2"/>
        </font>
        <alignment vertical="center"/>
      </ndxf>
    </rcc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cc rId="0" sId="1" dxf="1">
      <nc r="AD48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9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0" t="inlineStr">
        <is>
          <t xml:space="preserve"> 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1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52">
        <v>0.947519</v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5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family val="2"/>
        </font>
        <alignment vertical="center"/>
      </dxf>
    </rfmt>
    <rcc rId="0" sId="1" dxf="1">
      <nc r="AD2" t="inlineStr">
        <is>
          <t>MER 2020/21</t>
        </is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5" start="0" length="0">
      <dxf>
        <font>
          <sz val="12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cc rId="0" sId="1" dxf="1">
      <nc r="AD4">
        <f>VLOOKUP(S4,'U:\Kapacit_2\0_0_0_Kapacitások\1_Fizikai_kapacitás\2020_2021\2020_10_01\[mer_partnereknek_2020_10_01_2021_09_30_rev_1.xls]Betáplálási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8">
        <f>VLOOKUP(S8,'U:\Kapacit_2\0_0_0_Kapacitások\1_Fizikai_kapacitás\2020_2021\2020_10_01\[mer_partnereknek_2020_10_01_2021_09_30_rev_1.xls]Betáplálási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7">
        <f>VLOOKUP(S7,'U:\Kapacit_2\0_0_0_Kapacitások\1_Fizikai_kapacitás\2020_2021\2020_10_01\[mer_partnereknek_2020_10_01_2021_09_30_rev_1.xls]Betáplálási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6">
        <f>VLOOKUP(S6,'U:\Kapacit_2\0_0_0_Kapacitások\1_Fizikai_kapacitás\2020_2021\2020_10_01\[mer_partnereknek_2020_10_01_2021_09_30_rev_1.xls]Betáplálási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9">
        <f>VLOOKUP(S9,'U:\Kapacit_2\0_0_0_Kapacitások\1_Fizikai_kapacitás\2020_2021\2020_10_01\[mer_partnereknek_2020_10_01_2021_09_30_rev_1.xls]Betáplálási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">
        <f>VLOOKUP(S3,'U:\Kapacit_2\0_0_0_Kapacitások\1_Fizikai_kapacitás\2020_2021\2020_10_01\[mer_partnereknek_2020_10_01_2021_09_30_rev_1.xls]Betáplálási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1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12">
        <f>VLOOKUP(S12,'U:\Kapacit_2\0_0_0_Kapacitások\1_Fizikai_kapacitás\2020_2021\2020_10_01\[mer_partnereknek_2020_10_01_2021_09_30_rev_1.xls]Betáplálási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3">
        <f>VLOOKUP(S13,'U:\Kapacit_2\0_0_0_Kapacitások\1_Fizikai_kapacitás\2020_2021\2020_10_01\[mer_partnereknek_2020_10_01_2021_09_30_rev_1.xls]Betáplálási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4">
        <f>VLOOKUP(S14,'U:\Kapacit_2\0_0_0_Kapacitások\1_Fizikai_kapacitás\2020_2021\2020_10_01\[mer_partnereknek_2020_10_01_2021_09_30_rev_1.xls]Betáplálási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5">
        <f>VLOOKUP(S15,'U:\Kapacit_2\0_0_0_Kapacitások\1_Fizikai_kapacitás\2020_2021\2020_10_01\[mer_partnereknek_2020_10_01_2021_09_30_rev_1.xls]Betáplálási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6">
        <f>VLOOKUP(S16,'U:\Kapacit_2\0_0_0_Kapacitások\1_Fizikai_kapacitás\2020_2021\2020_10_01\[mer_partnereknek_2020_10_01_2021_09_30_rev_1.xls]Betáplálási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7">
        <f>VLOOKUP(S17,'U:\Kapacit_2\0_0_0_Kapacitások\1_Fizikai_kapacitás\2020_2021\2020_10_01\[mer_partnereknek_2020_10_01_2021_09_30_rev_1.xls]Betáplálási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8">
        <f>VLOOKUP(S18,'U:\Kapacit_2\0_0_0_Kapacitások\1_Fizikai_kapacitás\2020_2021\2020_10_01\[mer_partnereknek_2020_10_01_2021_09_30_rev_1.xls]Betáplálási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9">
        <f>VLOOKUP(S19,'U:\Kapacit_2\0_0_0_Kapacitások\1_Fizikai_kapacitás\2020_2021\2020_10_01\[mer_partnereknek_2020_10_01_2021_09_30_rev_1.xls]Betáplálási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0">
        <f>VLOOKUP(S20,'U:\Kapacit_2\0_0_0_Kapacitások\1_Fizikai_kapacitás\2020_2021\2020_10_01\[mer_partnereknek_2020_10_01_2021_09_30_rev_1.xls]Betáplálási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1">
        <f>VLOOKUP(S21,'U:\Kapacit_2\0_0_0_Kapacitások\1_Fizikai_kapacitás\2020_2021\2020_10_01\[mer_partnereknek_2020_10_01_2021_09_30_rev_1.xls]Betáplálási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2">
        <f>VLOOKUP(S22,'U:\Kapacit_2\0_0_0_Kapacitások\1_Fizikai_kapacitás\2020_2021\2020_10_01\[mer_partnereknek_2020_10_01_2021_09_30_rev_1.xls]Betáplálási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24">
        <f>VLOOKUP(S24,'U:\Kapacit_2\0_0_0_Kapacitások\1_Fizikai_kapacitás\2020_2021\2020_10_01\[mer_partnereknek_2020_10_01_2021_09_30_rev_1.xls]Betáplálási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5">
        <f>VLOOKUP(S25,'U:\Kapacit_2\0_0_0_Kapacitások\1_Fizikai_kapacitás\2020_2021\2020_10_01\[mer_partnereknek_2020_10_01_2021_09_30_rev_1.xls]Betáplálási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6">
        <f>VLOOKUP(S26,'U:\Kapacit_2\0_0_0_Kapacitások\1_Fizikai_kapacitás\2020_2021\2020_10_01\[mer_partnereknek_2020_10_01_2021_09_30_rev_1.xls]Betáplálási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28">
        <f>VLOOKUP(S28,'U:\Kapacit_2\0_0_0_Kapacitások\1_Fizikai_kapacitás\2020_2021\2020_10_01\[mer_partnereknek_2020_10_01_2021_09_30_rev_1.xls]Betáplálási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9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0">
        <f>VLOOKUP(S30,'U:\Kapacit_2\0_0_0_Kapacitások\1_Fizikai_kapacitás\2020_2021\2020_10_01\[mer_partnereknek_2020_10_01_2021_09_30_rev_1.xls]Betáplálási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2">
        <f>VLOOKUP(S32,'U:\Kapacit_2\0_0_0_Kapacitások\1_Fizikai_kapacitás\2020_2021\2020_10_01\[mer_partnereknek_2020_10_01_2021_09_30_rev_1.xls]Betáplálási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4">
        <f>VLOOKUP(S34,'U:\Kapacit_2\0_0_0_Kapacitások\1_Fizikai_kapacitás\2020_2021\2020_10_01\[mer_partnereknek_2020_10_01_2021_09_30_rev_1.xls]Betáplálási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5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7">
        <f>VLOOKUP(S37,'U:\Kapacit_2\0_0_0_Kapacitások\1_Fizikai_kapacitás\2020_2021\2020_10_01\[mer_partnereknek_2020_10_01_2021_09_30_rev_1.xls]Betáplálási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8">
        <f>VLOOKUP(S38,'U:\Kapacit_2\0_0_0_Kapacitások\1_Fizikai_kapacitás\2020_2021\2020_10_01\[mer_partnereknek_2020_10_01_2021_09_30_rev_1.xls]Betáplálási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9">
        <f>VLOOKUP(S39,'U:\Kapacit_2\0_0_0_Kapacitások\1_Fizikai_kapacitás\2020_2021\2020_10_01\[mer_partnereknek_2020_10_01_2021_09_30_rev_1.xls]Betáplálási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0">
        <f>VLOOKUP(S40,'U:\Kapacit_2\0_0_0_Kapacitások\1_Fizikai_kapacitás\2020_2021\2020_10_01\[mer_partnereknek_2020_10_01_2021_09_30_rev_1.xls]Betáplálási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1">
        <f>VLOOKUP(S41,'U:\Kapacit_2\0_0_0_Kapacitások\1_Fizikai_kapacitás\2020_2021\2020_10_01\[mer_partnereknek_2020_10_01_2021_09_30_rev_1.xls]Betáplálási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2">
        <f>VLOOKUP(S42,'U:\Kapacit_2\0_0_0_Kapacitások\1_Fizikai_kapacitás\2020_2021\2020_10_01\[mer_partnereknek_2020_10_01_2021_09_30_rev_1.xls]Betáplálási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4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44">
        <f>VLOOKUP(S44,'U:\Kapacit_2\0_0_0_Kapacitások\1_Fizikai_kapacitás\2020_2021\2020_10_01\[mer_partnereknek_2020_10_01_2021_09_30_rev_1.xls]Betáplálási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5">
        <f>VLOOKUP(S45,'U:\Kapacit_2\0_0_0_Kapacitások\1_Fizikai_kapacitás\2020_2021\2020_10_01\[mer_partnereknek_2020_10_01_2021_09_30_rev_1.xls]Betáplálási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4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48">
        <f>VLOOKUP(S48,'U:\Kapacit_2\0_0_0_Kapacitások\1_Fizikai_kapacitás\2020_2021\2020_10_01\[mer_partnereknek_2020_10_01_2021_09_30_rev_1.xls]Betáplálási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9">
        <f>VLOOKUP(S49,'U:\Kapacit_2\0_0_0_Kapacitások\1_Fizikai_kapacitás\2020_2021\2020_10_01\[mer_partnereknek_2020_10_01_2021_09_30_rev_1.xls]Betáplálási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0">
        <f>VLOOKUP(S50,'U:\Kapacit_2\0_0_0_Kapacitások\1_Fizikai_kapacitás\2020_2021\2020_10_01\[mer_partnereknek_2020_10_01_2021_09_30_rev_1.xls]Betáplálási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1">
        <f>VLOOKUP(S51,'U:\Kapacit_2\0_0_0_Kapacitások\1_Fizikai_kapacitás\2020_2021\2020_10_01\[mer_partnereknek_2020_10_01_2021_09_30_rev_1.xls]Betáplálási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2">
        <f>VLOOKUP(S52,'U:\Kapacit_2\0_0_0_Kapacitások\1_Fizikai_kapacitás\2020_2021\2020_10_01\[mer_partnereknek_2020_10_01_2021_09_30_rev_1.xls]Betáplálási pontok'!$C$4:$G$50,5,FALSE)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6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family val="2"/>
        </font>
        <alignment vertical="center"/>
      </dxf>
    </rfmt>
    <rcc rId="0" sId="1" s="1" dxf="1">
      <nc r="AD2" t="inlineStr">
        <is>
          <t>2S földgázcsoportra</t>
        </is>
      </nc>
      <ndxf>
        <font>
          <sz val="12"/>
          <color theme="1"/>
          <name val="Arial"/>
          <family val="2"/>
          <charset val="238"/>
          <scheme val="none"/>
        </font>
        <fill>
          <patternFill patternType="solid">
            <bgColor rgb="FFFF99CC"/>
          </patternFill>
        </fill>
        <alignment vertical="center"/>
      </ndxf>
    </rcc>
    <rfmt sheetId="1" sqref="AD5" start="0" length="0">
      <dxf>
        <font>
          <sz val="12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cc rId="0" sId="1" dxf="1">
      <nc r="AD4">
        <f>VLOOKUP(S4,'U:\Kapacit_2\0_0_0_Kapacitások\1_Fizikai_kapacitás\2020_2021\2020_10_01\[mer_partnereknek_2020_10_01_2021_09_30_rev_1.xls]Betáplálási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8">
        <f>VLOOKUP(S8,'U:\Kapacit_2\0_0_0_Kapacitások\1_Fizikai_kapacitás\2020_2021\2020_10_01\[mer_partnereknek_2020_10_01_2021_09_30_rev_1.xls]Betáplálási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7">
        <f>VLOOKUP(S7,'U:\Kapacit_2\0_0_0_Kapacitások\1_Fizikai_kapacitás\2020_2021\2020_10_01\[mer_partnereknek_2020_10_01_2021_09_30_rev_1.xls]Betáplálási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6">
        <f>VLOOKUP(S6,'U:\Kapacit_2\0_0_0_Kapacitások\1_Fizikai_kapacitás\2020_2021\2020_10_01\[mer_partnereknek_2020_10_01_2021_09_30_rev_1.xls]Betáplálási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9">
        <f>VLOOKUP(S9,'U:\Kapacit_2\0_0_0_Kapacitások\1_Fizikai_kapacitás\2020_2021\2020_10_01\[mer_partnereknek_2020_10_01_2021_09_30_rev_1.xls]Betáplálási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">
        <f>VLOOKUP(S3,'U:\Kapacit_2\0_0_0_Kapacitások\1_Fizikai_kapacitás\2020_2021\2020_10_01\[mer_partnereknek_2020_10_01_2021_09_30_rev_1.xls]Betáplálási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1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12">
        <f>VLOOKUP(S12,'U:\Kapacit_2\0_0_0_Kapacitások\1_Fizikai_kapacitás\2020_2021\2020_10_01\[mer_partnereknek_2020_10_01_2021_09_30_rev_1.xls]Betáplálási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3">
        <f>VLOOKUP(S13,'U:\Kapacit_2\0_0_0_Kapacitások\1_Fizikai_kapacitás\2020_2021\2020_10_01\[mer_partnereknek_2020_10_01_2021_09_30_rev_1.xls]Betáplálási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4">
        <f>VLOOKUP(S14,'U:\Kapacit_2\0_0_0_Kapacitások\1_Fizikai_kapacitás\2020_2021\2020_10_01\[mer_partnereknek_2020_10_01_2021_09_30_rev_1.xls]Betáplálási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5">
        <f>VLOOKUP(S15,'U:\Kapacit_2\0_0_0_Kapacitások\1_Fizikai_kapacitás\2020_2021\2020_10_01\[mer_partnereknek_2020_10_01_2021_09_30_rev_1.xls]Betáplálási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6">
        <f>VLOOKUP(S16,'U:\Kapacit_2\0_0_0_Kapacitások\1_Fizikai_kapacitás\2020_2021\2020_10_01\[mer_partnereknek_2020_10_01_2021_09_30_rev_1.xls]Betáplálási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7">
        <f>VLOOKUP(S17,'U:\Kapacit_2\0_0_0_Kapacitások\1_Fizikai_kapacitás\2020_2021\2020_10_01\[mer_partnereknek_2020_10_01_2021_09_30_rev_1.xls]Betáplálási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8">
        <f>VLOOKUP(S18,'U:\Kapacit_2\0_0_0_Kapacitások\1_Fizikai_kapacitás\2020_2021\2020_10_01\[mer_partnereknek_2020_10_01_2021_09_30_rev_1.xls]Betáplálási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19">
        <f>VLOOKUP(S19,'U:\Kapacit_2\0_0_0_Kapacitások\1_Fizikai_kapacitás\2020_2021\2020_10_01\[mer_partnereknek_2020_10_01_2021_09_30_rev_1.xls]Betáplálási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0">
        <f>VLOOKUP(S20,'U:\Kapacit_2\0_0_0_Kapacitások\1_Fizikai_kapacitás\2020_2021\2020_10_01\[mer_partnereknek_2020_10_01_2021_09_30_rev_1.xls]Betáplálási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1">
        <f>VLOOKUP(S21,'U:\Kapacit_2\0_0_0_Kapacitások\1_Fizikai_kapacitás\2020_2021\2020_10_01\[mer_partnereknek_2020_10_01_2021_09_30_rev_1.xls]Betáplálási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2">
        <f>VLOOKUP(S22,'U:\Kapacit_2\0_0_0_Kapacitások\1_Fizikai_kapacitás\2020_2021\2020_10_01\[mer_partnereknek_2020_10_01_2021_09_30_rev_1.xls]Betáplálási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24">
        <f>VLOOKUP(S24,'U:\Kapacit_2\0_0_0_Kapacitások\1_Fizikai_kapacitás\2020_2021\2020_10_01\[mer_partnereknek_2020_10_01_2021_09_30_rev_1.xls]Betáplálási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5">
        <f>VLOOKUP(S25,'U:\Kapacit_2\0_0_0_Kapacitások\1_Fizikai_kapacitás\2020_2021\2020_10_01\[mer_partnereknek_2020_10_01_2021_09_30_rev_1.xls]Betáplálási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26">
        <f>VLOOKUP(S26,'U:\Kapacit_2\0_0_0_Kapacitások\1_Fizikai_kapacitás\2020_2021\2020_10_01\[mer_partnereknek_2020_10_01_2021_09_30_rev_1.xls]Betáplálási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28">
        <f>VLOOKUP(S28,'U:\Kapacit_2\0_0_0_Kapacitások\1_Fizikai_kapacitás\2020_2021\2020_10_01\[mer_partnereknek_2020_10_01_2021_09_30_rev_1.xls]Betáplálási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29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0">
        <f>VLOOKUP(S30,'U:\Kapacit_2\0_0_0_Kapacitások\1_Fizikai_kapacitás\2020_2021\2020_10_01\[mer_partnereknek_2020_10_01_2021_09_30_rev_1.xls]Betáplálási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2">
        <f>VLOOKUP(S32,'U:\Kapacit_2\0_0_0_Kapacitások\1_Fizikai_kapacitás\2020_2021\2020_10_01\[mer_partnereknek_2020_10_01_2021_09_30_rev_1.xls]Betáplálási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4">
        <f>VLOOKUP(S34,'U:\Kapacit_2\0_0_0_Kapacitások\1_Fizikai_kapacitás\2020_2021\2020_10_01\[mer_partnereknek_2020_10_01_2021_09_30_rev_1.xls]Betáplálási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35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37">
        <f>VLOOKUP(S37,'U:\Kapacit_2\0_0_0_Kapacitások\1_Fizikai_kapacitás\2020_2021\2020_10_01\[mer_partnereknek_2020_10_01_2021_09_30_rev_1.xls]Betáplálási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8">
        <f>VLOOKUP(S38,'U:\Kapacit_2\0_0_0_Kapacitások\1_Fizikai_kapacitás\2020_2021\2020_10_01\[mer_partnereknek_2020_10_01_2021_09_30_rev_1.xls]Betáplálási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39">
        <f>VLOOKUP(S39,'U:\Kapacit_2\0_0_0_Kapacitások\1_Fizikai_kapacitás\2020_2021\2020_10_01\[mer_partnereknek_2020_10_01_2021_09_30_rev_1.xls]Betáplálási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0">
        <f>VLOOKUP(S40,'U:\Kapacit_2\0_0_0_Kapacitások\1_Fizikai_kapacitás\2020_2021\2020_10_01\[mer_partnereknek_2020_10_01_2021_09_30_rev_1.xls]Betáplálási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1">
        <f>VLOOKUP(S41,'U:\Kapacit_2\0_0_0_Kapacitások\1_Fizikai_kapacitás\2020_2021\2020_10_01\[mer_partnereknek_2020_10_01_2021_09_30_rev_1.xls]Betáplálási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2">
        <f>VLOOKUP(S42,'U:\Kapacit_2\0_0_0_Kapacitások\1_Fizikai_kapacitás\2020_2021\2020_10_01\[mer_partnereknek_2020_10_01_2021_09_30_rev_1.xls]Betáplálási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4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44">
        <f>VLOOKUP(S44,'U:\Kapacit_2\0_0_0_Kapacitások\1_Fizikai_kapacitás\2020_2021\2020_10_01\[mer_partnereknek_2020_10_01_2021_09_30_rev_1.xls]Betáplálási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5">
        <f>VLOOKUP(S45,'U:\Kapacit_2\0_0_0_Kapacitások\1_Fizikai_kapacitás\2020_2021\2020_10_01\[mer_partnereknek_2020_10_01_2021_09_30_rev_1.xls]Betáplálási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4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4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cc rId="0" sId="1" dxf="1">
      <nc r="AD48">
        <f>VLOOKUP(S48,'U:\Kapacit_2\0_0_0_Kapacitások\1_Fizikai_kapacitás\2020_2021\2020_10_01\[mer_partnereknek_2020_10_01_2021_09_30_rev_1.xls]Betáplálási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49">
        <f>VLOOKUP(S49,'U:\Kapacit_2\0_0_0_Kapacitások\1_Fizikai_kapacitás\2020_2021\2020_10_01\[mer_partnereknek_2020_10_01_2021_09_30_rev_1.xls]Betáplálási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0">
        <f>VLOOKUP(S50,'U:\Kapacit_2\0_0_0_Kapacitások\1_Fizikai_kapacitás\2020_2021\2020_10_01\[mer_partnereknek_2020_10_01_2021_09_30_rev_1.xls]Betáplálási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1">
        <f>VLOOKUP(S51,'U:\Kapacit_2\0_0_0_Kapacitások\1_Fizikai_kapacitás\2020_2021\2020_10_01\[mer_partnereknek_2020_10_01_2021_09_30_rev_1.xls]Betáplálási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cc rId="0" sId="1" dxf="1">
      <nc r="AD52">
        <f>VLOOKUP(S52,'U:\Kapacit_2\0_0_0_Kapacitások\1_Fizikai_kapacitás\2020_2021\2020_10_01\[mer_partnereknek_2020_10_01_2021_09_30_rev_1.xls]Betáplálási pontok'!$C$4:$J$50,8,FALSE)</f>
      </nc>
      <n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ndxf>
    </rcc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7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family val="2"/>
        </font>
        <alignment vertical="center"/>
      </dxf>
    </rfmt>
    <rfmt sheetId="1" sqref="AD2" start="0" length="0">
      <dxf>
        <font>
          <sz val="12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5" start="0" length="0">
      <dxf>
        <font>
          <sz val="12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4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3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4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5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7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8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19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2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3" start="0" length="0">
      <dxf>
        <fill>
          <patternFill patternType="solid">
            <bgColor rgb="FFFF99CC"/>
          </patternFill>
        </fill>
        <alignment vertical="center"/>
      </dxf>
    </rfmt>
    <rfmt sheetId="1" sqref="AD24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5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7" start="0" length="0">
      <dxf>
        <fill>
          <patternFill patternType="solid">
            <bgColor rgb="FFFF99CC"/>
          </patternFill>
        </fill>
        <alignment vertical="center"/>
      </dxf>
    </rfmt>
    <rfmt sheetId="1" sqref="AD28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29" start="0" length="0">
      <dxf>
        <fill>
          <patternFill patternType="solid">
            <bgColor rgb="FFFF99CC"/>
          </patternFill>
        </fill>
        <alignment vertical="center"/>
      </dxf>
    </rfmt>
    <rfmt sheetId="1" sqref="AD3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1" start="0" length="0">
      <dxf>
        <fill>
          <patternFill patternType="solid">
            <bgColor rgb="FFFF99CC"/>
          </patternFill>
        </fill>
        <alignment vertical="center"/>
      </dxf>
    </rfmt>
    <rfmt sheetId="1" sqref="AD32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3" start="0" length="0">
      <dxf>
        <fill>
          <patternFill patternType="solid">
            <bgColor rgb="FFFF99CC"/>
          </patternFill>
        </fill>
        <alignment vertical="center"/>
      </dxf>
    </rfmt>
    <rfmt sheetId="1" sqref="AD34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5" start="0" length="0">
      <dxf>
        <fill>
          <patternFill patternType="solid">
            <bgColor rgb="FFFF99CC"/>
          </patternFill>
        </fill>
        <alignment vertical="center"/>
      </dxf>
    </rfmt>
    <rfmt sheetId="1" sqref="AD36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37" start="0" length="0">
      <dxf>
        <fill>
          <patternFill patternType="solid">
            <bgColor rgb="FFFF99CC"/>
          </patternFill>
        </fill>
        <alignment vertical="center"/>
      </dxf>
    </rfmt>
    <rfmt sheetId="1" sqref="AD38" start="0" length="0">
      <dxf>
        <fill>
          <patternFill patternType="solid">
            <bgColor rgb="FFFF99CC"/>
          </patternFill>
        </fill>
        <alignment vertical="center"/>
      </dxf>
    </rfmt>
    <rfmt sheetId="1" sqref="AD39" start="0" length="0">
      <dxf>
        <fill>
          <patternFill patternType="solid">
            <bgColor rgb="FFFF99CC"/>
          </patternFill>
        </fill>
        <alignment vertical="center"/>
      </dxf>
    </rfmt>
    <rfmt sheetId="1" sqref="AD40" start="0" length="0">
      <dxf>
        <fill>
          <patternFill patternType="solid">
            <bgColor rgb="FFFF99CC"/>
          </patternFill>
        </fill>
        <alignment vertical="center"/>
      </dxf>
    </rfmt>
    <rfmt sheetId="1" sqref="AD41" start="0" length="0">
      <dxf>
        <fill>
          <patternFill patternType="solid">
            <bgColor rgb="FFFF99CC"/>
          </patternFill>
        </fill>
        <alignment vertical="center"/>
      </dxf>
    </rfmt>
    <rfmt sheetId="1" sqref="AD42" start="0" length="0">
      <dxf>
        <fill>
          <patternFill patternType="solid">
            <bgColor rgb="FFFF99CC"/>
          </patternFill>
        </fill>
        <alignment vertical="center"/>
      </dxf>
    </rfmt>
    <rfmt sheetId="1" sqref="AD43" start="0" length="0">
      <dxf>
        <fill>
          <patternFill patternType="solid">
            <bgColor rgb="FFFF99CC"/>
          </patternFill>
        </fill>
        <alignment vertical="center"/>
      </dxf>
    </rfmt>
    <rfmt sheetId="1" sqref="AD44" start="0" length="0">
      <dxf>
        <font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45" start="0" length="0">
      <dxf>
        <font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46" start="0" length="0">
      <dxf>
        <font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47" start="0" length="0">
      <dxf>
        <font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</dxf>
    </rfmt>
    <rfmt sheetId="1" sqref="AD48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49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50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51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52" start="0" length="0">
      <dxf>
        <font>
          <b/>
          <sz val="11"/>
          <color theme="1"/>
          <family val="2"/>
        </font>
        <fill>
          <patternFill patternType="solid">
            <bgColor rgb="FFFF99CC"/>
          </patternFill>
        </fill>
        <alignment vertical="center"/>
        <protection locked="0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8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  <alignment horizontal="center"/>
      </dxf>
    </rfmt>
    <rfmt sheetId="1" s="1" sqref="AD1" start="0" length="0">
      <dxf>
        <font>
          <sz val="12"/>
          <color theme="1"/>
          <name val="Arial"/>
          <family val="2"/>
          <charset val="238"/>
          <scheme val="none"/>
        </font>
      </dxf>
    </rfmt>
    <rcc rId="0" sId="1" s="1" dxf="1">
      <nc r="AD2" t="inlineStr">
        <is>
          <t>Ki vitte fel az IP-be?</t>
        </is>
      </nc>
      <ndxf>
        <font>
          <sz val="16"/>
          <color theme="1"/>
          <name val="Arial"/>
          <family val="2"/>
          <charset val="238"/>
          <scheme val="none"/>
        </font>
        <fill>
          <patternFill patternType="solid">
            <bgColor rgb="FFCCFFCC"/>
          </patternFill>
        </fill>
      </ndxf>
    </rcc>
    <rfmt sheetId="1" s="1" sqref="AD5" start="0" length="0">
      <dxf>
        <font>
          <sz val="16"/>
          <color theme="1"/>
          <name val="Arial"/>
          <family val="2"/>
          <charset val="238"/>
          <scheme val="none"/>
        </font>
      </dxf>
    </rfmt>
    <rcc rId="0" sId="1" dxf="1">
      <nc r="AD4" t="inlineStr">
        <is>
          <t>BCS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8" t="inlineStr">
        <is>
          <t>BCS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7" t="inlineStr">
        <is>
          <t>Marad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6" t="inlineStr">
        <is>
          <t>SZZ</t>
        </is>
      </nc>
      <ndxf>
        <font>
          <b/>
          <sz val="11"/>
          <color theme="1"/>
          <family val="2"/>
        </font>
        <fill>
          <patternFill patternType="solid">
            <bgColor rgb="FFFF0000"/>
          </patternFill>
        </fill>
        <alignment vertical="center"/>
        <protection locked="0"/>
      </ndxf>
    </rcc>
    <rcc rId="0" sId="1" dxf="1">
      <nc r="AD9" t="inlineStr">
        <is>
          <t>SZZ</t>
        </is>
      </nc>
      <ndxf>
        <font>
          <b/>
          <sz val="11"/>
          <color theme="1"/>
          <family val="2"/>
        </font>
        <fill>
          <patternFill patternType="solid">
            <bgColor rgb="FFFF0000"/>
          </patternFill>
        </fill>
        <alignment vertical="center"/>
        <protection locked="0"/>
      </ndxf>
    </rcc>
    <rfmt sheetId="1" sqref="AD3" start="0" length="0">
      <dxf>
        <font>
          <b/>
          <sz val="11"/>
          <color theme="1"/>
          <family val="2"/>
        </font>
        <fill>
          <patternFill patternType="solid">
            <bgColor rgb="FFFF0000"/>
          </patternFill>
        </fill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12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3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4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5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6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7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8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19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0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1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2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3" start="0" length="0">
      <dxf>
        <alignment vertical="center"/>
      </dxf>
    </rfmt>
    <rcc rId="0" sId="1" dxf="1">
      <nc r="AD24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5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26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7" start="0" length="0">
      <dxf>
        <alignment vertical="center"/>
      </dxf>
    </rfmt>
    <rcc rId="0" sId="1" dxf="1">
      <nc r="AD28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29" start="0" length="0">
      <dxf>
        <alignment vertical="center"/>
      </dxf>
    </rfmt>
    <rcc rId="0" sId="1" dxf="1">
      <nc r="AD30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1" start="0" length="0">
      <dxf>
        <alignment vertical="center"/>
      </dxf>
    </rfmt>
    <rcc rId="0" sId="1" dxf="1">
      <nc r="AD32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3" start="0" length="0">
      <dxf>
        <alignment vertical="center"/>
      </dxf>
    </rfmt>
    <rcc rId="0" sId="1" dxf="1">
      <nc r="AD34" t="inlineStr">
        <is>
          <t>JK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fill>
          <patternFill patternType="solid">
            <bgColor rgb="FFFFFF00"/>
          </patternFill>
        </fill>
        <alignment vertical="center"/>
      </dxf>
    </rfmt>
    <rcc rId="0" sId="1" dxf="1">
      <nc r="AD38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39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0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1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2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3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AD44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cc rId="0" sId="1" dxf="1">
      <nc r="AD45" t="inlineStr">
        <is>
          <t>SZZ</t>
        </is>
      </nc>
      <ndxf>
        <font>
          <b/>
          <sz val="11"/>
          <color theme="1"/>
          <family val="2"/>
        </font>
        <alignment vertical="center"/>
        <protection locked="0"/>
      </ndxf>
    </rcc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cc rId="0" sId="1" dxf="1">
      <nc r="AD48" t="inlineStr">
        <is>
          <t>JK</t>
        </is>
      </nc>
      <ndxf>
        <font>
          <sz val="11"/>
          <color theme="1"/>
          <family val="2"/>
        </font>
        <alignment vertical="center"/>
      </ndxf>
    </rcc>
    <rfmt sheetId="1" sqref="AD49" start="0" length="0">
      <dxf>
        <font>
          <sz val="11"/>
          <color theme="1"/>
          <family val="2"/>
        </font>
        <fill>
          <patternFill patternType="solid">
            <bgColor rgb="FF00B0F0"/>
          </patternFill>
        </fill>
        <alignment vertical="center"/>
      </dxf>
    </rfmt>
    <rcc rId="0" sId="1" dxf="1" quotePrefix="1">
      <nc r="AD50" t="inlineStr">
        <is>
          <t>-</t>
        </is>
      </nc>
      <ndxf>
        <font>
          <sz val="11"/>
          <color theme="1"/>
          <family val="2"/>
        </font>
        <alignment vertical="center"/>
      </ndxf>
    </rcc>
    <rcc rId="0" sId="1" dxf="1">
      <nc r="AD51" t="inlineStr">
        <is>
          <t>JK</t>
        </is>
      </nc>
      <ndxf>
        <font>
          <sz val="11"/>
          <color theme="1"/>
          <family val="2"/>
        </font>
        <alignment vertical="center"/>
      </ndxf>
    </rcc>
    <rcc rId="0" sId="1" dxf="1">
      <nc r="AD52" t="inlineStr">
        <is>
          <t>JK</t>
        </is>
      </nc>
      <ndxf>
        <font>
          <sz val="11"/>
          <color theme="1"/>
          <family val="2"/>
        </font>
        <alignment vertical="center"/>
      </ndxf>
    </rcc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19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>
      <nc r="AD1" t="inlineStr">
        <is>
          <r>
            <t>K</t>
          </r>
          <r>
            <rPr>
              <b/>
              <vertAlign val="subscript"/>
              <sz val="12"/>
              <color theme="1"/>
              <rFont val="Arial"/>
              <family val="2"/>
              <charset val="238"/>
            </rPr>
            <t>15→0(2H)</t>
          </r>
          <r>
            <rPr>
              <b/>
              <sz val="12"/>
              <color theme="1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2"/>
          <color theme="1"/>
          <family val="2"/>
        </font>
        <alignment horizontal="left" vertical="center"/>
      </ndxf>
    </rcc>
    <rcc rId="0" sId="1" dxf="1">
      <nc r="AD2" t="inlineStr">
        <is>
          <r>
            <t>K</t>
          </r>
          <r>
            <rPr>
              <b/>
              <vertAlign val="subscript"/>
              <sz val="12"/>
              <color theme="1"/>
              <rFont val="Arial"/>
              <family val="2"/>
              <charset val="238"/>
            </rPr>
            <t>15→0(2S)</t>
          </r>
          <r>
            <rPr>
              <b/>
              <sz val="12"/>
              <color theme="1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2"/>
          <color theme="1"/>
          <family val="2"/>
        </font>
        <alignment horizontal="left" vertical="center"/>
      </ndxf>
    </rcc>
    <rcc rId="0" sId="1" dxf="1">
      <nc r="AD5" t="inlineStr">
        <is>
          <r>
            <t>K</t>
          </r>
          <r>
            <rPr>
              <b/>
              <vertAlign val="subscript"/>
              <sz val="12"/>
              <color theme="1"/>
              <rFont val="Arial"/>
              <family val="2"/>
              <charset val="238"/>
            </rPr>
            <t>15→0(inert)</t>
          </r>
          <r>
            <rPr>
              <b/>
              <sz val="12"/>
              <color theme="1"/>
              <rFont val="Arial"/>
              <family val="2"/>
              <charset val="238"/>
            </rPr>
            <t xml:space="preserve"> =</t>
          </r>
        </is>
      </nc>
      <ndxf>
        <font>
          <b/>
          <i/>
          <sz val="12"/>
          <color theme="1"/>
          <family val="2"/>
        </font>
        <alignment horizontal="left" vertical="center"/>
      </ndxf>
    </rcc>
    <rfmt sheetId="1" sqref="AD4" start="0" length="0">
      <dxf>
        <font>
          <b/>
          <i/>
          <sz val="12"/>
          <color theme="1"/>
          <family val="2"/>
        </font>
        <alignment horizontal="left" vertical="center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20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name val="Arial CE"/>
          <family val="2"/>
        </font>
      </dxf>
    </rfmt>
    <rfmt sheetId="1" sqref="AD2" start="0" length="0">
      <dxf>
        <font>
          <sz val="12"/>
          <color theme="1"/>
          <name val="Arial CE"/>
          <family val="2"/>
        </font>
      </dxf>
    </rfmt>
    <rfmt sheetId="1" sqref="AD5" start="0" length="0">
      <dxf>
        <font>
          <sz val="12"/>
          <color theme="1"/>
          <name val="Arial CE"/>
          <family val="2"/>
        </font>
      </dxf>
    </rfmt>
    <rfmt sheetId="1" sqref="AD4" start="0" length="0">
      <dxf>
        <font>
          <sz val="12"/>
          <color theme="1"/>
          <name val="Arial CE"/>
          <family val="2"/>
        </font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21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name val="Arial CE"/>
          <family val="2"/>
        </font>
      </dxf>
    </rfmt>
    <rfmt sheetId="1" sqref="AD2" start="0" length="0">
      <dxf>
        <font>
          <sz val="12"/>
          <color theme="1"/>
          <name val="Arial CE"/>
          <family val="2"/>
        </font>
      </dxf>
    </rfmt>
    <rfmt sheetId="1" sqref="AD5" start="0" length="0">
      <dxf>
        <font>
          <sz val="12"/>
          <color theme="1"/>
          <name val="Arial CE"/>
          <family val="2"/>
        </font>
      </dxf>
    </rfmt>
    <rfmt sheetId="1" sqref="AD4" start="0" length="0">
      <dxf>
        <font>
          <sz val="12"/>
          <color theme="1"/>
          <name val="Arial CE"/>
          <family val="2"/>
        </font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22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cc rId="0" sId="1" dxf="1" numFmtId="4">
      <nc r="AD1">
        <v>0.947519</v>
      </nc>
      <ndxf>
        <font>
          <sz val="12"/>
          <color theme="1"/>
          <family val="2"/>
        </font>
        <numFmt numFmtId="172" formatCode="0.000000"/>
        <alignment horizontal="left" vertical="center"/>
      </ndxf>
    </rcc>
    <rcc rId="0" sId="1" dxf="1">
      <nc r="AD2">
        <v>0.94746399999999997</v>
      </nc>
      <ndxf>
        <font>
          <sz val="12"/>
          <color theme="1"/>
          <family val="2"/>
        </font>
        <alignment horizontal="left" vertical="center"/>
      </ndxf>
    </rcc>
    <rcc rId="0" sId="1" dxf="1" numFmtId="4">
      <nc r="AD5">
        <v>0.94743200000000005</v>
      </nc>
      <ndxf>
        <font>
          <sz val="12"/>
          <color theme="1"/>
          <family val="2"/>
        </font>
        <numFmt numFmtId="172" formatCode="0.000000"/>
        <alignment horizontal="left" vertical="center"/>
      </ndxf>
    </rcc>
    <rfmt sheetId="1" sqref="AD4" start="0" length="0">
      <dxf>
        <font>
          <sz val="12"/>
          <color theme="1"/>
          <family val="2"/>
        </font>
        <numFmt numFmtId="172" formatCode="0.000000"/>
        <alignment horizontal="left" vertical="center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23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1" start="0" length="0">
      <dxf>
        <font>
          <sz val="12"/>
          <color theme="1"/>
          <family val="2"/>
        </font>
        <numFmt numFmtId="172" formatCode="0.000000"/>
        <alignment horizontal="left" vertical="center"/>
      </dxf>
    </rfmt>
    <rfmt sheetId="1" sqref="AD2" start="0" length="0">
      <dxf>
        <font>
          <sz val="12"/>
          <color theme="1"/>
          <family val="2"/>
        </font>
        <alignment horizontal="left" vertical="center"/>
      </dxf>
    </rfmt>
    <rfmt sheetId="1" sqref="AD5" start="0" length="0">
      <dxf>
        <font>
          <sz val="12"/>
          <color theme="1"/>
          <family val="2"/>
        </font>
        <numFmt numFmtId="172" formatCode="0.000000"/>
        <alignment horizontal="left" vertical="center"/>
      </dxf>
    </rfmt>
    <rfmt sheetId="1" sqref="AD4" start="0" length="0">
      <dxf>
        <font>
          <sz val="12"/>
          <color theme="1"/>
          <family val="2"/>
        </font>
        <numFmt numFmtId="172" formatCode="0.000000"/>
        <alignment horizontal="left" vertical="center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724" sId="1" ref="AD1:AD1048576" action="deleteCol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AD1:AD1048576" start="0" length="0">
      <dxf>
        <font>
          <sz val="11"/>
          <color theme="1"/>
          <family val="2"/>
        </font>
      </dxf>
    </rfmt>
    <rfmt sheetId="1" sqref="AD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9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1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2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3" start="0" length="0">
      <dxf>
        <alignment vertical="center"/>
        <protection locked="0"/>
      </dxf>
    </rfmt>
    <rfmt sheetId="1" sqref="AD14" start="0" length="0">
      <dxf>
        <alignment vertical="center"/>
        <protection locked="0"/>
      </dxf>
    </rfmt>
    <rfmt sheetId="1" sqref="AD15" start="0" length="0">
      <dxf>
        <alignment vertical="center"/>
        <protection locked="0"/>
      </dxf>
    </rfmt>
    <rfmt sheetId="1" sqref="AD16" start="0" length="0">
      <dxf>
        <alignment vertical="center"/>
        <protection locked="0"/>
      </dxf>
    </rfmt>
    <rfmt sheetId="1" sqref="AD17" start="0" length="0">
      <dxf>
        <alignment vertical="center"/>
        <protection locked="0"/>
      </dxf>
    </rfmt>
    <rfmt sheetId="1" sqref="AD18" start="0" length="0">
      <dxf>
        <alignment vertical="center"/>
        <protection locked="0"/>
      </dxf>
    </rfmt>
    <rfmt sheetId="1" sqref="AD19" start="0" length="0">
      <dxf>
        <alignment vertical="center"/>
        <protection locked="0"/>
      </dxf>
    </rfmt>
    <rfmt sheetId="1" sqref="AD20" start="0" length="0">
      <dxf>
        <alignment vertical="center"/>
        <protection locked="0"/>
      </dxf>
    </rfmt>
    <rfmt sheetId="1" sqref="AD21" start="0" length="0">
      <dxf>
        <alignment vertical="center"/>
        <protection locked="0"/>
      </dxf>
    </rfmt>
    <rfmt sheetId="1" sqref="AD22" start="0" length="0">
      <dxf>
        <alignment vertical="center"/>
        <protection locked="0"/>
      </dxf>
    </rfmt>
    <rfmt sheetId="1" sqref="AD23" start="0" length="0">
      <dxf>
        <alignment vertical="center"/>
      </dxf>
    </rfmt>
    <rfmt sheetId="1" sqref="AD2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25" start="0" length="0">
      <dxf>
        <alignment vertical="center"/>
        <protection locked="0"/>
      </dxf>
    </rfmt>
    <rfmt sheetId="1" sqref="AD26" start="0" length="0">
      <dxf>
        <alignment vertical="center"/>
        <protection locked="0"/>
      </dxf>
    </rfmt>
    <rfmt sheetId="1" sqref="AD27" start="0" length="0">
      <dxf>
        <alignment vertical="center"/>
      </dxf>
    </rfmt>
    <rfmt sheetId="1" sqref="AD28" start="0" length="0">
      <dxf>
        <alignment vertical="center"/>
      </dxf>
    </rfmt>
    <rfmt sheetId="1" sqref="AD29" start="0" length="0">
      <dxf>
        <alignment vertical="center"/>
      </dxf>
    </rfmt>
    <rfmt sheetId="1" sqref="AD30" start="0" length="0">
      <dxf>
        <alignment vertical="center"/>
        <protection locked="0"/>
      </dxf>
    </rfmt>
    <rfmt sheetId="1" sqref="AD31" start="0" length="0">
      <dxf>
        <alignment vertical="center"/>
      </dxf>
    </rfmt>
    <rfmt sheetId="1" sqref="AD32" start="0" length="0">
      <dxf>
        <alignment vertical="center"/>
        <protection locked="0"/>
      </dxf>
    </rfmt>
    <rfmt sheetId="1" sqref="AD33" start="0" length="0">
      <dxf>
        <alignment vertical="center"/>
      </dxf>
    </rfmt>
    <rfmt sheetId="1" sqref="AD34" start="0" length="0">
      <dxf>
        <alignment vertical="center"/>
        <protection locked="0"/>
      </dxf>
    </rfmt>
    <rfmt sheetId="1" sqref="AD35" start="0" length="0">
      <dxf>
        <alignment vertical="center"/>
      </dxf>
    </rfmt>
    <rfmt sheetId="1" sqref="AD3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37" start="0" length="0">
      <dxf>
        <alignment vertical="center"/>
      </dxf>
    </rfmt>
    <rfmt sheetId="1" sqref="AD38" start="0" length="0">
      <dxf>
        <alignment vertical="center"/>
      </dxf>
    </rfmt>
    <rfmt sheetId="1" sqref="AD39" start="0" length="0">
      <dxf>
        <alignment vertical="center"/>
      </dxf>
    </rfmt>
    <rfmt sheetId="1" sqref="AD40" start="0" length="0">
      <dxf>
        <alignment vertical="center"/>
      </dxf>
    </rfmt>
    <rfmt sheetId="1" sqref="AD41" start="0" length="0">
      <dxf>
        <alignment vertical="center"/>
      </dxf>
    </rfmt>
    <rfmt sheetId="1" sqref="AD42" start="0" length="0">
      <dxf>
        <alignment vertical="center"/>
      </dxf>
    </rfmt>
    <rfmt sheetId="1" sqref="AD43" start="0" length="0">
      <dxf>
        <alignment vertical="center"/>
      </dxf>
    </rfmt>
    <rfmt sheetId="1" sqref="AD44" start="0" length="0">
      <dxf>
        <font>
          <sz val="11"/>
          <color theme="1"/>
          <family val="2"/>
        </font>
        <alignment vertical="center"/>
      </dxf>
    </rfmt>
    <rfmt sheetId="1" sqref="AD45" start="0" length="0">
      <dxf>
        <font>
          <sz val="11"/>
          <color theme="1"/>
          <family val="2"/>
        </font>
        <alignment vertical="center"/>
      </dxf>
    </rfmt>
    <rfmt sheetId="1" sqref="AD46" start="0" length="0">
      <dxf>
        <font>
          <sz val="11"/>
          <color theme="1"/>
          <family val="2"/>
        </font>
        <alignment vertical="center"/>
      </dxf>
    </rfmt>
    <rfmt sheetId="1" sqref="AD47" start="0" length="0">
      <dxf>
        <font>
          <sz val="11"/>
          <color theme="1"/>
          <family val="2"/>
        </font>
        <alignment vertical="center"/>
      </dxf>
    </rfmt>
    <rfmt sheetId="1" sqref="AD48" start="0" length="0">
      <dxf>
        <font>
          <sz val="11"/>
          <color theme="1"/>
          <family val="2"/>
        </font>
        <alignment vertical="center"/>
      </dxf>
    </rfmt>
    <rfmt sheetId="1" sqref="AD49" start="0" length="0">
      <dxf>
        <font>
          <sz val="11"/>
          <color theme="1"/>
          <family val="2"/>
        </font>
        <alignment vertical="center"/>
      </dxf>
    </rfmt>
    <rfmt sheetId="1" sqref="AD50" start="0" length="0">
      <dxf>
        <font>
          <sz val="11"/>
          <color theme="1"/>
          <family val="2"/>
        </font>
        <alignment vertical="center"/>
      </dxf>
    </rfmt>
    <rfmt sheetId="1" sqref="AD51" start="0" length="0">
      <dxf>
        <font>
          <sz val="11"/>
          <color theme="1"/>
          <family val="2"/>
        </font>
        <alignment vertical="center"/>
      </dxf>
    </rfmt>
    <rfmt sheetId="1" sqref="AD52" start="0" length="0">
      <dxf>
        <font>
          <sz val="11"/>
          <color theme="1"/>
          <family val="2"/>
        </font>
        <alignment vertical="center"/>
      </dxf>
    </rfmt>
    <rfmt sheetId="1" sqref="AD53" start="0" length="0">
      <dxf>
        <alignment vertical="center"/>
      </dxf>
    </rfmt>
    <rfmt sheetId="1" sqref="AD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77" start="0" length="0">
      <dxf>
        <alignment vertical="center"/>
      </dxf>
    </rfmt>
    <rfmt sheetId="1" sqref="AD78" start="0" length="0">
      <dxf>
        <alignment vertical="center"/>
      </dxf>
    </rfmt>
    <rfmt sheetId="1" sqref="AD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AD109" start="0" length="0">
      <dxf>
        <font>
          <b/>
          <sz val="11"/>
          <color theme="1"/>
          <family val="2"/>
        </font>
        <alignment vertical="center"/>
        <protection locked="0"/>
      </dxf>
    </rfmt>
  </rrc>
  <rcc rId="6725" sId="2" numFmtId="19">
    <oc r="A1">
      <v>44423</v>
    </oc>
    <nc r="A1">
      <v>44470</v>
    </nc>
  </rcc>
  <rrc rId="6726" sId="2" ref="AE1:AE1048576" action="deleteCol">
    <undo index="0" exp="ref" v="1" dr="AE547" r="AI547" sId="2"/>
    <undo index="0" exp="ref" v="1" dr="AE547" r="AF547" sId="2"/>
    <undo index="0" exp="ref" v="1" dr="AE543" r="AI543" sId="2"/>
    <undo index="0" exp="ref" v="1" dr="AE543" r="AF543" sId="2"/>
    <undo index="0" exp="ref" v="1" dr="AE496" r="AI496" sId="2"/>
    <undo index="0" exp="ref" v="1" dr="AE496" r="AG496" sId="2"/>
    <undo index="0" exp="ref" v="1" dr="AE496" r="AF496" sId="2"/>
    <undo index="0" exp="ref" v="1" dr="AE495" r="AG495" sId="2"/>
    <undo index="0" exp="ref" v="1" dr="AE492" r="AI492" sId="2"/>
    <undo index="0" exp="ref" v="1" dr="AE492" r="AG492" sId="2"/>
    <undo index="0" exp="ref" v="1" dr="AE492" r="AF492" sId="2"/>
    <undo index="0" exp="ref" v="1" dr="AE490" r="AI490" sId="2"/>
    <undo index="0" exp="ref" v="1" dr="AE490" r="AG490" sId="2"/>
    <undo index="0" exp="ref" v="1" dr="AE490" r="AF490" sId="2"/>
    <undo index="0" exp="ref" v="1" dr="AE489" r="AI489" sId="2"/>
    <undo index="0" exp="ref" v="1" dr="AE489" r="AG489" sId="2"/>
    <undo index="0" exp="ref" v="1" dr="AE489" r="AF489" sId="2"/>
    <undo index="0" exp="ref" v="1" dr="AE488" r="AI488" sId="2"/>
    <undo index="0" exp="ref" v="1" dr="AE488" r="AG488" sId="2"/>
    <undo index="0" exp="ref" v="1" dr="AE488" r="AF488" sId="2"/>
    <undo index="0" exp="ref" v="1" dr="AE487" r="AI487" sId="2"/>
    <undo index="0" exp="ref" v="1" dr="AE487" r="AG487" sId="2"/>
    <undo index="0" exp="ref" v="1" dr="AE487" r="AF487" sId="2"/>
    <undo index="0" exp="ref" v="1" dr="AE486" r="AI486" sId="2"/>
    <undo index="0" exp="ref" v="1" dr="AE486" r="AG486" sId="2"/>
    <undo index="0" exp="ref" v="1" dr="AE486" r="AF486" sId="2"/>
    <undo index="0" exp="ref" v="1" dr="AE485" r="AI485" sId="2"/>
    <undo index="0" exp="ref" v="1" dr="AE485" r="AG485" sId="2"/>
    <undo index="0" exp="ref" v="1" dr="AE485" r="AF485" sId="2"/>
    <undo index="0" exp="ref" v="1" dr="AE483" r="AI483" sId="2"/>
    <undo index="0" exp="ref" v="1" dr="AE483" r="AG483" sId="2"/>
    <undo index="0" exp="ref" v="1" dr="AE483" r="AF483" sId="2"/>
    <undo index="0" exp="ref" v="1" dr="AE482" r="AI482" sId="2"/>
    <undo index="0" exp="ref" v="1" dr="AE482" r="AG482" sId="2"/>
    <undo index="0" exp="ref" v="1" dr="AE482" r="AF482" sId="2"/>
    <undo index="0" exp="ref" v="1" dr="AE480" r="AI480" sId="2"/>
    <undo index="0" exp="ref" v="1" dr="AE480" r="AG480" sId="2"/>
    <undo index="0" exp="ref" v="1" dr="AE480" r="AF480" sId="2"/>
    <undo index="0" exp="ref" v="1" dr="AE479" r="AI479" sId="2"/>
    <undo index="0" exp="ref" v="1" dr="AE479" r="AG479" sId="2"/>
    <undo index="0" exp="ref" v="1" dr="AE479" r="AF479" sId="2"/>
    <undo index="0" exp="ref" v="1" dr="AE478" r="AI478" sId="2"/>
    <undo index="0" exp="ref" v="1" dr="AE478" r="AG478" sId="2"/>
    <undo index="0" exp="ref" v="1" dr="AE478" r="AF478" sId="2"/>
    <undo index="0" exp="ref" v="1" dr="AE477" r="AI477" sId="2"/>
    <undo index="0" exp="ref" v="1" dr="AE477" r="AG477" sId="2"/>
    <undo index="0" exp="ref" v="1" dr="AE477" r="AF477" sId="2"/>
    <undo index="0" exp="ref" v="1" dr="AE472" r="AI472" sId="2"/>
    <undo index="0" exp="ref" v="1" dr="AE472" r="AG472" sId="2"/>
    <undo index="0" exp="ref" v="1" dr="AE472" r="AF472" sId="2"/>
    <undo index="0" exp="ref" v="1" dr="AE471" r="AI471" sId="2"/>
    <undo index="0" exp="ref" v="1" dr="AE471" r="AG471" sId="2"/>
    <undo index="0" exp="ref" v="1" dr="AE471" r="AF471" sId="2"/>
    <undo index="0" exp="ref" v="1" dr="AE470" r="AI470" sId="2"/>
    <undo index="0" exp="ref" v="1" dr="AE470" r="AG470" sId="2"/>
    <undo index="0" exp="ref" v="1" dr="AE470" r="AF470" sId="2"/>
    <undo index="0" exp="ref" v="1" dr="AE469" r="AI469" sId="2"/>
    <undo index="0" exp="ref" v="1" dr="AE469" r="AG469" sId="2"/>
    <undo index="0" exp="ref" v="1" dr="AE469" r="AF469" sId="2"/>
    <undo index="0" exp="ref" v="1" dr="AE468" r="AI468" sId="2"/>
    <undo index="0" exp="ref" v="1" dr="AE468" r="AG468" sId="2"/>
    <undo index="0" exp="ref" v="1" dr="AE468" r="AF468" sId="2"/>
    <undo index="0" exp="ref" v="1" dr="AE467" r="AF467" sId="2"/>
    <undo index="0" exp="ref" v="1" dr="AE466" r="AI466" sId="2"/>
    <undo index="0" exp="ref" v="1" dr="AE466" r="AG466" sId="2"/>
    <undo index="0" exp="ref" v="1" dr="AE466" r="AF466" sId="2"/>
    <undo index="0" exp="ref" v="1" dr="AE465" r="AI465" sId="2"/>
    <undo index="0" exp="ref" v="1" dr="AE465" r="AG465" sId="2"/>
    <undo index="0" exp="ref" v="1" dr="AE465" r="AF465" sId="2"/>
    <undo index="0" exp="ref" v="1" dr="AE464" r="AI464" sId="2"/>
    <undo index="0" exp="ref" v="1" dr="AE464" r="AG464" sId="2"/>
    <undo index="0" exp="ref" v="1" dr="AE464" r="AF464" sId="2"/>
    <undo index="0" exp="ref" v="1" dr="AE463" r="AI463" sId="2"/>
    <undo index="0" exp="ref" v="1" dr="AE463" r="AG463" sId="2"/>
    <undo index="0" exp="ref" v="1" dr="AE463" r="AF463" sId="2"/>
    <undo index="0" exp="ref" v="1" dr="AE462" r="AI462" sId="2"/>
    <undo index="0" exp="ref" v="1" dr="AE462" r="AG462" sId="2"/>
    <undo index="0" exp="ref" v="1" dr="AE462" r="AF462" sId="2"/>
    <undo index="0" exp="ref" v="1" dr="AE461" r="AI461" sId="2"/>
    <undo index="0" exp="ref" v="1" dr="AE461" r="AG461" sId="2"/>
    <undo index="0" exp="ref" v="1" dr="AE461" r="AF461" sId="2"/>
    <undo index="0" exp="ref" v="1" dr="AE460" r="AF460" sId="2"/>
    <undo index="0" exp="ref" v="1" dr="AE459" r="AI459" sId="2"/>
    <undo index="0" exp="ref" v="1" dr="AE459" r="AG459" sId="2"/>
    <undo index="0" exp="ref" v="1" dr="AE459" r="AF459" sId="2"/>
    <undo index="0" exp="ref" v="1" dr="AE458" r="AI458" sId="2"/>
    <undo index="0" exp="ref" v="1" dr="AE458" r="AG458" sId="2"/>
    <undo index="0" exp="ref" v="1" dr="AE458" r="AF458" sId="2"/>
    <undo index="0" exp="ref" v="1" dr="AE457" r="AI457" sId="2"/>
    <undo index="0" exp="ref" v="1" dr="AE457" r="AG457" sId="2"/>
    <undo index="0" exp="ref" v="1" dr="AE457" r="AF457" sId="2"/>
    <undo index="0" exp="ref" v="1" dr="AE456" r="AI456" sId="2"/>
    <undo index="0" exp="ref" v="1" dr="AE456" r="AG456" sId="2"/>
    <undo index="0" exp="ref" v="1" dr="AE456" r="AF456" sId="2"/>
    <undo index="0" exp="ref" v="1" dr="AE455" r="AF455" sId="2"/>
    <undo index="0" exp="ref" v="1" dr="AE454" r="AI454" sId="2"/>
    <undo index="0" exp="ref" v="1" dr="AE454" r="AG454" sId="2"/>
    <undo index="0" exp="ref" v="1" dr="AE454" r="AF454" sId="2"/>
    <undo index="0" exp="ref" v="1" dr="AE453" r="AI453" sId="2"/>
    <undo index="0" exp="ref" v="1" dr="AE453" r="AG453" sId="2"/>
    <undo index="0" exp="ref" v="1" dr="AE453" r="AF453" sId="2"/>
    <undo index="0" exp="ref" v="1" dr="AE452" r="AI452" sId="2"/>
    <undo index="0" exp="ref" v="1" dr="AE452" r="AG452" sId="2"/>
    <undo index="0" exp="ref" v="1" dr="AE452" r="AF452" sId="2"/>
    <undo index="0" exp="ref" v="1" dr="AE451" r="AI451" sId="2"/>
    <undo index="0" exp="ref" v="1" dr="AE451" r="AG451" sId="2"/>
    <undo index="0" exp="ref" v="1" dr="AE451" r="AF451" sId="2"/>
    <undo index="0" exp="ref" v="1" dr="AE450" r="AI450" sId="2"/>
    <undo index="0" exp="ref" v="1" dr="AE450" r="AG450" sId="2"/>
    <undo index="0" exp="ref" v="1" dr="AE450" r="AF450" sId="2"/>
    <undo index="0" exp="ref" v="1" dr="AE449" r="AI449" sId="2"/>
    <undo index="0" exp="ref" v="1" dr="AE449" r="AG449" sId="2"/>
    <undo index="0" exp="ref" v="1" dr="AE449" r="AF449" sId="2"/>
    <undo index="0" exp="ref" v="1" dr="AE448" r="AI448" sId="2"/>
    <undo index="0" exp="ref" v="1" dr="AE448" r="AG448" sId="2"/>
    <undo index="0" exp="ref" v="1" dr="AE448" r="AF448" sId="2"/>
    <undo index="0" exp="ref" v="1" dr="AE447" r="AI447" sId="2"/>
    <undo index="0" exp="ref" v="1" dr="AE447" r="AG447" sId="2"/>
    <undo index="0" exp="ref" v="1" dr="AE447" r="AF447" sId="2"/>
    <undo index="0" exp="ref" v="1" dr="AE446" r="AI446" sId="2"/>
    <undo index="0" exp="ref" v="1" dr="AE446" r="AG446" sId="2"/>
    <undo index="0" exp="ref" v="1" dr="AE446" r="AF446" sId="2"/>
    <undo index="0" exp="ref" v="1" dr="AE445" r="AF445" sId="2"/>
    <undo index="0" exp="ref" v="1" dr="AE444" r="AI444" sId="2"/>
    <undo index="0" exp="ref" v="1" dr="AE444" r="AG444" sId="2"/>
    <undo index="0" exp="ref" v="1" dr="AE444" r="AF444" sId="2"/>
    <undo index="0" exp="ref" v="1" dr="AE443" r="AI443" sId="2"/>
    <undo index="0" exp="ref" v="1" dr="AE443" r="AG443" sId="2"/>
    <undo index="0" exp="ref" v="1" dr="AE443" r="AF443" sId="2"/>
    <undo index="0" exp="ref" v="1" dr="AE442" r="AI442" sId="2"/>
    <undo index="0" exp="ref" v="1" dr="AE442" r="AG442" sId="2"/>
    <undo index="0" exp="ref" v="1" dr="AE442" r="AF442" sId="2"/>
    <undo index="0" exp="ref" v="1" dr="AE441" r="AI441" sId="2"/>
    <undo index="0" exp="ref" v="1" dr="AE441" r="AG441" sId="2"/>
    <undo index="0" exp="ref" v="1" dr="AE441" r="AF441" sId="2"/>
    <undo index="0" exp="ref" v="1" dr="AE440" r="AF440" sId="2"/>
    <undo index="0" exp="ref" v="1" dr="AE439" r="AI439" sId="2"/>
    <undo index="0" exp="ref" v="1" dr="AE439" r="AG439" sId="2"/>
    <undo index="0" exp="ref" v="1" dr="AE439" r="AF439" sId="2"/>
    <undo index="0" exp="ref" v="1" dr="AE438" r="AI438" sId="2"/>
    <undo index="0" exp="ref" v="1" dr="AE438" r="AG438" sId="2"/>
    <undo index="0" exp="ref" v="1" dr="AE438" r="AF438" sId="2"/>
    <undo index="0" exp="ref" v="1" dr="AE437" r="AI437" sId="2"/>
    <undo index="0" exp="ref" v="1" dr="AE437" r="AG437" sId="2"/>
    <undo index="0" exp="ref" v="1" dr="AE437" r="AF437" sId="2"/>
    <undo index="0" exp="ref" v="1" dr="AE436" r="AI436" sId="2"/>
    <undo index="0" exp="ref" v="1" dr="AE436" r="AG436" sId="2"/>
    <undo index="0" exp="ref" v="1" dr="AE436" r="AF436" sId="2"/>
    <undo index="0" exp="ref" v="1" dr="AE435" r="AI435" sId="2"/>
    <undo index="0" exp="ref" v="1" dr="AE435" r="AG435" sId="2"/>
    <undo index="0" exp="ref" v="1" dr="AE435" r="AF435" sId="2"/>
    <undo index="0" exp="ref" v="1" dr="AE434" r="AI434" sId="2"/>
    <undo index="0" exp="ref" v="1" dr="AE434" r="AG434" sId="2"/>
    <undo index="0" exp="ref" v="1" dr="AE434" r="AF434" sId="2"/>
    <undo index="0" exp="ref" v="1" dr="AE433" r="AI433" sId="2"/>
    <undo index="0" exp="ref" v="1" dr="AE433" r="AG433" sId="2"/>
    <undo index="0" exp="ref" v="1" dr="AE433" r="AF433" sId="2"/>
    <undo index="0" exp="ref" v="1" dr="AE432" r="AI432" sId="2"/>
    <undo index="0" exp="ref" v="1" dr="AE432" r="AG432" sId="2"/>
    <undo index="0" exp="ref" v="1" dr="AE432" r="AF432" sId="2"/>
    <undo index="0" exp="ref" v="1" dr="AE431" r="AI431" sId="2"/>
    <undo index="0" exp="ref" v="1" dr="AE431" r="AG431" sId="2"/>
    <undo index="0" exp="ref" v="1" dr="AE431" r="AF431" sId="2"/>
    <undo index="0" exp="ref" v="1" dr="AE430" r="AI430" sId="2"/>
    <undo index="0" exp="ref" v="1" dr="AE430" r="AG430" sId="2"/>
    <undo index="0" exp="ref" v="1" dr="AE430" r="AF430" sId="2"/>
    <undo index="0" exp="ref" v="1" dr="AE429" r="AI429" sId="2"/>
    <undo index="0" exp="ref" v="1" dr="AE429" r="AG429" sId="2"/>
    <undo index="0" exp="ref" v="1" dr="AE429" r="AF429" sId="2"/>
    <undo index="0" exp="ref" v="1" dr="AE428" r="AF428" sId="2"/>
    <undo index="0" exp="ref" v="1" dr="AE427" r="AI427" sId="2"/>
    <undo index="0" exp="ref" v="1" dr="AE427" r="AG427" sId="2"/>
    <undo index="0" exp="ref" v="1" dr="AE427" r="AF427" sId="2"/>
    <undo index="0" exp="ref" v="1" dr="AE426" r="AI426" sId="2"/>
    <undo index="0" exp="ref" v="1" dr="AE426" r="AG426" sId="2"/>
    <undo index="0" exp="ref" v="1" dr="AE426" r="AF426" sId="2"/>
    <undo index="0" exp="ref" v="1" dr="AE425" r="AI425" sId="2"/>
    <undo index="0" exp="ref" v="1" dr="AE425" r="AG425" sId="2"/>
    <undo index="0" exp="ref" v="1" dr="AE425" r="AF425" sId="2"/>
    <undo index="0" exp="ref" v="1" dr="AE424" r="AF424" sId="2"/>
    <undo index="0" exp="ref" v="1" dr="AE423" r="AI423" sId="2"/>
    <undo index="0" exp="ref" v="1" dr="AE423" r="AG423" sId="2"/>
    <undo index="0" exp="ref" v="1" dr="AE423" r="AF423" sId="2"/>
    <undo index="0" exp="ref" v="1" dr="AE422" r="AI422" sId="2"/>
    <undo index="0" exp="ref" v="1" dr="AE422" r="AG422" sId="2"/>
    <undo index="0" exp="ref" v="1" dr="AE422" r="AF422" sId="2"/>
    <undo index="0" exp="ref" v="1" dr="AE421" r="AI421" sId="2"/>
    <undo index="0" exp="ref" v="1" dr="AE421" r="AG421" sId="2"/>
    <undo index="0" exp="ref" v="1" dr="AE421" r="AF421" sId="2"/>
    <undo index="0" exp="ref" v="1" dr="AE420" r="AI420" sId="2"/>
    <undo index="0" exp="ref" v="1" dr="AE420" r="AF420" sId="2"/>
    <undo index="0" exp="ref" v="1" dr="AE419" r="AI419" sId="2"/>
    <undo index="0" exp="ref" v="1" dr="AE419" r="AG419" sId="2"/>
    <undo index="0" exp="ref" v="1" dr="AE419" r="AF419" sId="2"/>
    <undo index="0" exp="ref" v="1" dr="AE418" r="AI418" sId="2"/>
    <undo index="0" exp="ref" v="1" dr="AE418" r="AG418" sId="2"/>
    <undo index="0" exp="ref" v="1" dr="AE418" r="AF418" sId="2"/>
    <undo index="0" exp="ref" v="1" dr="AE417" r="AI417" sId="2"/>
    <undo index="0" exp="ref" v="1" dr="AE417" r="AG417" sId="2"/>
    <undo index="0" exp="ref" v="1" dr="AE417" r="AF417" sId="2"/>
    <undo index="0" exp="ref" v="1" dr="AE416" r="AI416" sId="2"/>
    <undo index="0" exp="ref" v="1" dr="AE416" r="AG416" sId="2"/>
    <undo index="0" exp="ref" v="1" dr="AE416" r="AF416" sId="2"/>
    <undo index="0" exp="ref" v="1" dr="AE415" r="AI415" sId="2"/>
    <undo index="0" exp="ref" v="1" dr="AE415" r="AG415" sId="2"/>
    <undo index="0" exp="ref" v="1" dr="AE415" r="AF415" sId="2"/>
    <undo index="0" exp="ref" v="1" dr="AE414" r="AI414" sId="2"/>
    <undo index="0" exp="ref" v="1" dr="AE414" r="AG414" sId="2"/>
    <undo index="0" exp="ref" v="1" dr="AE414" r="AF414" sId="2"/>
    <undo index="0" exp="ref" v="1" dr="AE413" r="AI413" sId="2"/>
    <undo index="0" exp="ref" v="1" dr="AE413" r="AG413" sId="2"/>
    <undo index="0" exp="ref" v="1" dr="AE413" r="AF413" sId="2"/>
    <undo index="0" exp="ref" v="1" dr="AE412" r="AI412" sId="2"/>
    <undo index="0" exp="ref" v="1" dr="AE412" r="AG412" sId="2"/>
    <undo index="0" exp="ref" v="1" dr="AE412" r="AF412" sId="2"/>
    <undo index="0" exp="ref" v="1" dr="AE411" r="AI411" sId="2"/>
    <undo index="0" exp="ref" v="1" dr="AE411" r="AG411" sId="2"/>
    <undo index="0" exp="ref" v="1" dr="AE411" r="AF411" sId="2"/>
    <undo index="0" exp="ref" v="1" dr="AE410" r="AI410" sId="2"/>
    <undo index="0" exp="ref" v="1" dr="AE410" r="AG410" sId="2"/>
    <undo index="0" exp="ref" v="1" dr="AE410" r="AF410" sId="2"/>
    <undo index="0" exp="ref" v="1" dr="AE409" r="AI409" sId="2"/>
    <undo index="0" exp="ref" v="1" dr="AE409" r="AG409" sId="2"/>
    <undo index="0" exp="ref" v="1" dr="AE409" r="AF409" sId="2"/>
    <undo index="0" exp="ref" v="1" dr="AE408" r="AI408" sId="2"/>
    <undo index="0" exp="ref" v="1" dr="AE408" r="AG408" sId="2"/>
    <undo index="0" exp="ref" v="1" dr="AE408" r="AF408" sId="2"/>
    <undo index="0" exp="ref" v="1" dr="AE407" r="AI407" sId="2"/>
    <undo index="0" exp="ref" v="1" dr="AE407" r="AG407" sId="2"/>
    <undo index="0" exp="ref" v="1" dr="AE407" r="AF407" sId="2"/>
    <undo index="0" exp="ref" v="1" dr="AE406" r="AI406" sId="2"/>
    <undo index="0" exp="ref" v="1" dr="AE406" r="AG406" sId="2"/>
    <undo index="0" exp="ref" v="1" dr="AE406" r="AF406" sId="2"/>
    <undo index="0" exp="ref" v="1" dr="AE405" r="AI405" sId="2"/>
    <undo index="0" exp="ref" v="1" dr="AE405" r="AG405" sId="2"/>
    <undo index="0" exp="ref" v="1" dr="AE405" r="AF405" sId="2"/>
    <undo index="0" exp="ref" v="1" dr="AE404" r="AI404" sId="2"/>
    <undo index="0" exp="ref" v="1" dr="AE404" r="AG404" sId="2"/>
    <undo index="0" exp="ref" v="1" dr="AE404" r="AF404" sId="2"/>
    <undo index="0" exp="ref" v="1" dr="AE403" r="AF403" sId="2"/>
    <undo index="0" exp="ref" v="1" dr="AE402" r="AI402" sId="2"/>
    <undo index="0" exp="ref" v="1" dr="AE402" r="AG402" sId="2"/>
    <undo index="0" exp="ref" v="1" dr="AE402" r="AF402" sId="2"/>
    <undo index="0" exp="ref" v="1" dr="AE401" r="AI401" sId="2"/>
    <undo index="0" exp="ref" v="1" dr="AE401" r="AG401" sId="2"/>
    <undo index="0" exp="ref" v="1" dr="AE401" r="AF401" sId="2"/>
    <undo index="0" exp="ref" v="1" dr="AE400" r="AI400" sId="2"/>
    <undo index="0" exp="ref" v="1" dr="AE400" r="AG400" sId="2"/>
    <undo index="0" exp="ref" v="1" dr="AE400" r="AF400" sId="2"/>
    <undo index="0" exp="ref" v="1" dr="AE399" r="AF399" sId="2"/>
    <undo index="0" exp="ref" v="1" dr="AE398" r="AI398" sId="2"/>
    <undo index="0" exp="ref" v="1" dr="AE398" r="AG398" sId="2"/>
    <undo index="0" exp="ref" v="1" dr="AE398" r="AF398" sId="2"/>
    <undo index="0" exp="ref" v="1" dr="AE397" r="AI397" sId="2"/>
    <undo index="0" exp="ref" v="1" dr="AE397" r="AG397" sId="2"/>
    <undo index="0" exp="ref" v="1" dr="AE397" r="AF397" sId="2"/>
    <undo index="0" exp="ref" v="1" dr="AE396" r="AF396" sId="2"/>
    <undo index="0" exp="ref" v="1" dr="AE395" r="AI395" sId="2"/>
    <undo index="0" exp="ref" v="1" dr="AE395" r="AG395" sId="2"/>
    <undo index="0" exp="ref" v="1" dr="AE395" r="AF395" sId="2"/>
    <undo index="0" exp="ref" v="1" dr="AE394" r="AI394" sId="2"/>
    <undo index="0" exp="ref" v="1" dr="AE394" r="AG394" sId="2"/>
    <undo index="0" exp="ref" v="1" dr="AE394" r="AF394" sId="2"/>
    <undo index="0" exp="ref" v="1" dr="AE393" r="AI393" sId="2"/>
    <undo index="0" exp="ref" v="1" dr="AE393" r="AG393" sId="2"/>
    <undo index="0" exp="ref" v="1" dr="AE393" r="AF393" sId="2"/>
    <undo index="0" exp="ref" v="1" dr="AE392" r="AI392" sId="2"/>
    <undo index="0" exp="ref" v="1" dr="AE392" r="AG392" sId="2"/>
    <undo index="0" exp="ref" v="1" dr="AE392" r="AF392" sId="2"/>
    <undo index="0" exp="ref" v="1" dr="AE391" r="AI391" sId="2"/>
    <undo index="0" exp="ref" v="1" dr="AE391" r="AG391" sId="2"/>
    <undo index="0" exp="ref" v="1" dr="AE391" r="AF391" sId="2"/>
    <undo index="0" exp="ref" v="1" dr="AE390" r="AF390" sId="2"/>
    <undo index="0" exp="ref" v="1" dr="AE389" r="AI389" sId="2"/>
    <undo index="0" exp="ref" v="1" dr="AE389" r="AG389" sId="2"/>
    <undo index="0" exp="ref" v="1" dr="AE389" r="AF389" sId="2"/>
    <undo index="0" exp="ref" v="1" dr="AE388" r="AI388" sId="2"/>
    <undo index="0" exp="ref" v="1" dr="AE388" r="AG388" sId="2"/>
    <undo index="0" exp="ref" v="1" dr="AE388" r="AF388" sId="2"/>
    <undo index="0" exp="ref" v="1" dr="AE387" r="AI387" sId="2"/>
    <undo index="0" exp="ref" v="1" dr="AE387" r="AG387" sId="2"/>
    <undo index="0" exp="ref" v="1" dr="AE387" r="AF387" sId="2"/>
    <undo index="0" exp="ref" v="1" dr="AE386" r="AF386" sId="2"/>
    <undo index="0" exp="ref" v="1" dr="AE385" r="AI385" sId="2"/>
    <undo index="0" exp="ref" v="1" dr="AE385" r="AG385" sId="2"/>
    <undo index="0" exp="ref" v="1" dr="AE385" r="AF385" sId="2"/>
    <undo index="0" exp="ref" v="1" dr="AE384" r="AI384" sId="2"/>
    <undo index="0" exp="ref" v="1" dr="AE384" r="AG384" sId="2"/>
    <undo index="0" exp="ref" v="1" dr="AE384" r="AF384" sId="2"/>
    <undo index="0" exp="ref" v="1" dr="AE383" r="AI383" sId="2"/>
    <undo index="0" exp="ref" v="1" dr="AE383" r="AG383" sId="2"/>
    <undo index="0" exp="ref" v="1" dr="AE383" r="AF383" sId="2"/>
    <undo index="0" exp="ref" v="1" dr="AE382" r="AF382" sId="2"/>
    <undo index="0" exp="ref" v="1" dr="AE381" r="AI381" sId="2"/>
    <undo index="0" exp="ref" v="1" dr="AE381" r="AG381" sId="2"/>
    <undo index="0" exp="ref" v="1" dr="AE381" r="AF381" sId="2"/>
    <undo index="0" exp="ref" v="1" dr="AE380" r="AI380" sId="2"/>
    <undo index="0" exp="ref" v="1" dr="AE380" r="AG380" sId="2"/>
    <undo index="0" exp="ref" v="1" dr="AE380" r="AF380" sId="2"/>
    <undo index="0" exp="ref" v="1" dr="AE379" r="AI379" sId="2"/>
    <undo index="0" exp="ref" v="1" dr="AE379" r="AG379" sId="2"/>
    <undo index="0" exp="ref" v="1" dr="AE379" r="AF379" sId="2"/>
    <undo index="0" exp="ref" v="1" dr="AE378" r="AF378" sId="2"/>
    <undo index="0" exp="ref" v="1" dr="AE377" r="AI377" sId="2"/>
    <undo index="0" exp="ref" v="1" dr="AE377" r="AG377" sId="2"/>
    <undo index="0" exp="ref" v="1" dr="AE377" r="AF377" sId="2"/>
    <undo index="0" exp="ref" v="1" dr="AE376" r="AI376" sId="2"/>
    <undo index="0" exp="ref" v="1" dr="AE376" r="AG376" sId="2"/>
    <undo index="0" exp="ref" v="1" dr="AE376" r="AF376" sId="2"/>
    <undo index="0" exp="ref" v="1" dr="AE375" r="AI375" sId="2"/>
    <undo index="0" exp="ref" v="1" dr="AE375" r="AG375" sId="2"/>
    <undo index="0" exp="ref" v="1" dr="AE375" r="AF375" sId="2"/>
    <undo index="0" exp="ref" v="1" dr="AE374" r="AF374" sId="2"/>
    <undo index="0" exp="ref" v="1" dr="AE373" r="AI373" sId="2"/>
    <undo index="0" exp="ref" v="1" dr="AE373" r="AG373" sId="2"/>
    <undo index="0" exp="ref" v="1" dr="AE373" r="AF373" sId="2"/>
    <undo index="0" exp="ref" v="1" dr="AE372" r="AI372" sId="2"/>
    <undo index="0" exp="ref" v="1" dr="AE372" r="AG372" sId="2"/>
    <undo index="0" exp="ref" v="1" dr="AE372" r="AF372" sId="2"/>
    <undo index="0" exp="ref" v="1" dr="AE371" r="AF371" sId="2"/>
    <undo index="0" exp="ref" v="1" dr="AE370" r="AI370" sId="2"/>
    <undo index="0" exp="ref" v="1" dr="AE370" r="AG370" sId="2"/>
    <undo index="0" exp="ref" v="1" dr="AE370" r="AF370" sId="2"/>
    <undo index="0" exp="ref" v="1" dr="AE369" r="AI369" sId="2"/>
    <undo index="0" exp="ref" v="1" dr="AE369" r="AG369" sId="2"/>
    <undo index="0" exp="ref" v="1" dr="AE369" r="AF369" sId="2"/>
    <undo index="0" exp="ref" v="1" dr="AE368" r="AI368" sId="2"/>
    <undo index="0" exp="ref" v="1" dr="AE368" r="AG368" sId="2"/>
    <undo index="0" exp="ref" v="1" dr="AE368" r="AF368" sId="2"/>
    <undo index="0" exp="ref" v="1" dr="AE367" r="AI367" sId="2"/>
    <undo index="0" exp="ref" v="1" dr="AE367" r="AG367" sId="2"/>
    <undo index="0" exp="ref" v="1" dr="AE367" r="AF367" sId="2"/>
    <undo index="0" exp="ref" v="1" dr="AE366" r="AI366" sId="2"/>
    <undo index="0" exp="ref" v="1" dr="AE366" r="AG366" sId="2"/>
    <undo index="0" exp="ref" v="1" dr="AE366" r="AF366" sId="2"/>
    <undo index="0" exp="ref" v="1" dr="AE364" r="AI364" sId="2"/>
    <undo index="0" exp="ref" v="1" dr="AE364" r="AG364" sId="2"/>
    <undo index="0" exp="ref" v="1" dr="AE364" r="AF364" sId="2"/>
    <undo index="0" exp="ref" v="1" dr="AE363" r="AI363" sId="2"/>
    <undo index="0" exp="ref" v="1" dr="AE363" r="AG363" sId="2"/>
    <undo index="0" exp="ref" v="1" dr="AE363" r="AF363" sId="2"/>
    <undo index="0" exp="ref" v="1" dr="AE362" r="AI362" sId="2"/>
    <undo index="0" exp="ref" v="1" dr="AE362" r="AG362" sId="2"/>
    <undo index="0" exp="ref" v="1" dr="AE362" r="AF362" sId="2"/>
    <undo index="0" exp="ref" v="1" dr="AE361" r="AI361" sId="2"/>
    <undo index="0" exp="ref" v="1" dr="AE361" r="AG361" sId="2"/>
    <undo index="0" exp="ref" v="1" dr="AE361" r="AF361" sId="2"/>
    <undo index="0" exp="ref" v="1" dr="AE360" r="AI360" sId="2"/>
    <undo index="0" exp="ref" v="1" dr="AE360" r="AG360" sId="2"/>
    <undo index="0" exp="ref" v="1" dr="AE360" r="AF360" sId="2"/>
    <undo index="0" exp="ref" v="1" dr="AE359" r="AI359" sId="2"/>
    <undo index="0" exp="ref" v="1" dr="AE359" r="AG359" sId="2"/>
    <undo index="0" exp="ref" v="1" dr="AE359" r="AF359" sId="2"/>
    <undo index="0" exp="ref" v="1" dr="AE358" r="AI358" sId="2"/>
    <undo index="0" exp="ref" v="1" dr="AE358" r="AG358" sId="2"/>
    <undo index="0" exp="ref" v="1" dr="AE358" r="AF358" sId="2"/>
    <undo index="0" exp="ref" v="1" dr="AE357" r="AF357" sId="2"/>
    <undo index="0" exp="ref" v="1" dr="AE356" r="AI356" sId="2"/>
    <undo index="0" exp="ref" v="1" dr="AE356" r="AG356" sId="2"/>
    <undo index="0" exp="ref" v="1" dr="AE356" r="AF356" sId="2"/>
    <undo index="0" exp="ref" v="1" dr="AE355" r="AI355" sId="2"/>
    <undo index="0" exp="ref" v="1" dr="AE355" r="AG355" sId="2"/>
    <undo index="0" exp="ref" v="1" dr="AE355" r="AF355" sId="2"/>
    <undo index="0" exp="ref" v="1" dr="AE354" r="AI354" sId="2"/>
    <undo index="0" exp="ref" v="1" dr="AE354" r="AG354" sId="2"/>
    <undo index="0" exp="ref" v="1" dr="AE354" r="AF354" sId="2"/>
    <undo index="0" exp="ref" v="1" dr="AE353" r="AI353" sId="2"/>
    <undo index="0" exp="ref" v="1" dr="AE353" r="AG353" sId="2"/>
    <undo index="0" exp="ref" v="1" dr="AE353" r="AF353" sId="2"/>
    <undo index="0" exp="ref" v="1" dr="AE352" r="AI352" sId="2"/>
    <undo index="0" exp="ref" v="1" dr="AE352" r="AG352" sId="2"/>
    <undo index="0" exp="ref" v="1" dr="AE352" r="AF352" sId="2"/>
    <undo index="0" exp="ref" v="1" dr="AE351" r="AI351" sId="2"/>
    <undo index="0" exp="ref" v="1" dr="AE351" r="AG351" sId="2"/>
    <undo index="0" exp="ref" v="1" dr="AE351" r="AF351" sId="2"/>
    <undo index="0" exp="ref" v="1" dr="AE350" r="AI350" sId="2"/>
    <undo index="0" exp="ref" v="1" dr="AE350" r="AG350" sId="2"/>
    <undo index="0" exp="ref" v="1" dr="AE350" r="AF350" sId="2"/>
    <undo index="0" exp="ref" v="1" dr="AE349" r="AI349" sId="2"/>
    <undo index="0" exp="ref" v="1" dr="AE349" r="AG349" sId="2"/>
    <undo index="0" exp="ref" v="1" dr="AE349" r="AF349" sId="2"/>
    <undo index="0" exp="ref" v="1" dr="AE348" r="AF348" sId="2"/>
    <undo index="0" exp="ref" v="1" dr="AE347" r="AI347" sId="2"/>
    <undo index="0" exp="ref" v="1" dr="AE347" r="AG347" sId="2"/>
    <undo index="0" exp="ref" v="1" dr="AE347" r="AF347" sId="2"/>
    <undo index="0" exp="ref" v="1" dr="AE346" r="AI346" sId="2"/>
    <undo index="0" exp="ref" v="1" dr="AE346" r="AG346" sId="2"/>
    <undo index="0" exp="ref" v="1" dr="AE346" r="AF346" sId="2"/>
    <undo index="0" exp="ref" v="1" dr="AE345" r="AI345" sId="2"/>
    <undo index="0" exp="ref" v="1" dr="AE345" r="AG345" sId="2"/>
    <undo index="0" exp="ref" v="1" dr="AE345" r="AF345" sId="2"/>
    <undo index="0" exp="ref" v="1" dr="AE344" r="AI344" sId="2"/>
    <undo index="0" exp="ref" v="1" dr="AE344" r="AG344" sId="2"/>
    <undo index="0" exp="ref" v="1" dr="AE344" r="AF344" sId="2"/>
    <undo index="0" exp="ref" v="1" dr="AE343" r="AF343" sId="2"/>
    <undo index="0" exp="ref" v="1" dr="AE342" r="AI342" sId="2"/>
    <undo index="0" exp="ref" v="1" dr="AE342" r="AG342" sId="2"/>
    <undo index="0" exp="ref" v="1" dr="AE342" r="AF342" sId="2"/>
    <undo index="0" exp="ref" v="1" dr="AE341" r="AI341" sId="2"/>
    <undo index="0" exp="ref" v="1" dr="AE341" r="AG341" sId="2"/>
    <undo index="0" exp="ref" v="1" dr="AE341" r="AF341" sId="2"/>
    <undo index="0" exp="ref" v="1" dr="AE340" r="AI340" sId="2"/>
    <undo index="0" exp="ref" v="1" dr="AE340" r="AG340" sId="2"/>
    <undo index="0" exp="ref" v="1" dr="AE340" r="AF340" sId="2"/>
    <undo index="0" exp="ref" v="1" dr="AE339" r="AI339" sId="2"/>
    <undo index="0" exp="ref" v="1" dr="AE339" r="AG339" sId="2"/>
    <undo index="0" exp="ref" v="1" dr="AE339" r="AF339" sId="2"/>
    <undo index="0" exp="ref" v="1" dr="AE338" r="AI338" sId="2"/>
    <undo index="0" exp="ref" v="1" dr="AE338" r="AG338" sId="2"/>
    <undo index="0" exp="ref" v="1" dr="AE338" r="AF338" sId="2"/>
    <undo index="0" exp="ref" v="1" dr="AE337" r="AI337" sId="2"/>
    <undo index="0" exp="ref" v="1" dr="AE337" r="AG337" sId="2"/>
    <undo index="0" exp="ref" v="1" dr="AE337" r="AF337" sId="2"/>
    <undo index="0" exp="ref" v="1" dr="AE336" r="AI336" sId="2"/>
    <undo index="0" exp="ref" v="1" dr="AE336" r="AG336" sId="2"/>
    <undo index="0" exp="ref" v="1" dr="AE336" r="AF336" sId="2"/>
    <undo index="0" exp="ref" v="1" dr="AE335" r="AI335" sId="2"/>
    <undo index="0" exp="ref" v="1" dr="AE335" r="AG335" sId="2"/>
    <undo index="0" exp="ref" v="1" dr="AE335" r="AF335" sId="2"/>
    <undo index="0" exp="ref" v="1" dr="AE334" r="AI334" sId="2"/>
    <undo index="0" exp="ref" v="1" dr="AE334" r="AG334" sId="2"/>
    <undo index="0" exp="ref" v="1" dr="AE334" r="AF334" sId="2"/>
    <undo index="0" exp="ref" v="1" dr="AE333" r="AI333" sId="2"/>
    <undo index="0" exp="ref" v="1" dr="AE333" r="AG333" sId="2"/>
    <undo index="0" exp="ref" v="1" dr="AE333" r="AF333" sId="2"/>
    <undo index="0" exp="ref" v="1" dr="AE332" r="AI332" sId="2"/>
    <undo index="0" exp="ref" v="1" dr="AE332" r="AG332" sId="2"/>
    <undo index="0" exp="ref" v="1" dr="AE332" r="AF332" sId="2"/>
    <undo index="0" exp="ref" v="1" dr="AE331" r="AI331" sId="2"/>
    <undo index="0" exp="ref" v="1" dr="AE331" r="AG331" sId="2"/>
    <undo index="0" exp="ref" v="1" dr="AE331" r="AF331" sId="2"/>
    <undo index="0" exp="ref" v="1" dr="AE330" r="AI330" sId="2"/>
    <undo index="0" exp="ref" v="1" dr="AE330" r="AG330" sId="2"/>
    <undo index="0" exp="ref" v="1" dr="AE330" r="AF330" sId="2"/>
    <undo index="0" exp="ref" v="1" dr="AE329" r="AI329" sId="2"/>
    <undo index="0" exp="ref" v="1" dr="AE329" r="AG329" sId="2"/>
    <undo index="0" exp="ref" v="1" dr="AE329" r="AF329" sId="2"/>
    <undo index="0" exp="ref" v="1" dr="AE328" r="AI328" sId="2"/>
    <undo index="0" exp="ref" v="1" dr="AE328" r="AG328" sId="2"/>
    <undo index="0" exp="ref" v="1" dr="AE328" r="AF328" sId="2"/>
    <undo index="0" exp="ref" v="1" dr="AE327" r="AI327" sId="2"/>
    <undo index="0" exp="ref" v="1" dr="AE327" r="AG327" sId="2"/>
    <undo index="0" exp="ref" v="1" dr="AE327" r="AF327" sId="2"/>
    <undo index="0" exp="ref" v="1" dr="AE326" r="AI326" sId="2"/>
    <undo index="0" exp="ref" v="1" dr="AE326" r="AG326" sId="2"/>
    <undo index="0" exp="ref" v="1" dr="AE326" r="AF326" sId="2"/>
    <undo index="0" exp="ref" v="1" dr="AE325" r="AF325" sId="2"/>
    <undo index="0" exp="ref" v="1" dr="AE324" r="AI324" sId="2"/>
    <undo index="0" exp="ref" v="1" dr="AE324" r="AG324" sId="2"/>
    <undo index="0" exp="ref" v="1" dr="AE324" r="AF324" sId="2"/>
    <undo index="0" exp="ref" v="1" dr="AE323" r="AI323" sId="2"/>
    <undo index="0" exp="ref" v="1" dr="AE323" r="AG323" sId="2"/>
    <undo index="0" exp="ref" v="1" dr="AE323" r="AF323" sId="2"/>
    <undo index="0" exp="ref" v="1" dr="AE322" r="AI322" sId="2"/>
    <undo index="0" exp="ref" v="1" dr="AE322" r="AG322" sId="2"/>
    <undo index="0" exp="ref" v="1" dr="AE322" r="AF322" sId="2"/>
    <undo index="0" exp="ref" v="1" dr="AE321" r="AI321" sId="2"/>
    <undo index="0" exp="ref" v="1" dr="AE321" r="AG321" sId="2"/>
    <undo index="0" exp="ref" v="1" dr="AE321" r="AF321" sId="2"/>
    <undo index="0" exp="ref" v="1" dr="AE320" r="AI320" sId="2"/>
    <undo index="0" exp="ref" v="1" dr="AE320" r="AG320" sId="2"/>
    <undo index="0" exp="ref" v="1" dr="AE320" r="AF320" sId="2"/>
    <undo index="0" exp="ref" v="1" dr="AE319" r="AI319" sId="2"/>
    <undo index="0" exp="ref" v="1" dr="AE319" r="AG319" sId="2"/>
    <undo index="0" exp="ref" v="1" dr="AE319" r="AF319" sId="2"/>
    <undo index="0" exp="ref" v="1" dr="AE318" r="AI318" sId="2"/>
    <undo index="0" exp="ref" v="1" dr="AE318" r="AG318" sId="2"/>
    <undo index="0" exp="ref" v="1" dr="AE318" r="AF318" sId="2"/>
    <undo index="0" exp="ref" v="1" dr="AE317" r="AI317" sId="2"/>
    <undo index="0" exp="ref" v="1" dr="AE317" r="AG317" sId="2"/>
    <undo index="0" exp="ref" v="1" dr="AE317" r="AF317" sId="2"/>
    <undo index="0" exp="ref" v="1" dr="AE316" r="AF316" sId="2"/>
    <undo index="0" exp="ref" v="1" dr="AE315" r="AI315" sId="2"/>
    <undo index="0" exp="ref" v="1" dr="AE315" r="AG315" sId="2"/>
    <undo index="0" exp="ref" v="1" dr="AE315" r="AF315" sId="2"/>
    <undo index="0" exp="ref" v="1" dr="AE314" r="AI314" sId="2"/>
    <undo index="0" exp="ref" v="1" dr="AE314" r="AG314" sId="2"/>
    <undo index="0" exp="ref" v="1" dr="AE314" r="AF314" sId="2"/>
    <undo index="0" exp="ref" v="1" dr="AE313" r="AI313" sId="2"/>
    <undo index="0" exp="ref" v="1" dr="AE313" r="AG313" sId="2"/>
    <undo index="0" exp="ref" v="1" dr="AE313" r="AF313" sId="2"/>
    <undo index="0" exp="ref" v="1" dr="AE312" r="AI312" sId="2"/>
    <undo index="0" exp="ref" v="1" dr="AE312" r="AG312" sId="2"/>
    <undo index="0" exp="ref" v="1" dr="AE312" r="AF312" sId="2"/>
    <undo index="0" exp="ref" v="1" dr="AE311" r="AI311" sId="2"/>
    <undo index="0" exp="ref" v="1" dr="AE311" r="AG311" sId="2"/>
    <undo index="0" exp="ref" v="1" dr="AE311" r="AF311" sId="2"/>
    <undo index="0" exp="ref" v="1" dr="AE310" r="AI310" sId="2"/>
    <undo index="0" exp="ref" v="1" dr="AE310" r="AG310" sId="2"/>
    <undo index="0" exp="ref" v="1" dr="AE310" r="AF310" sId="2"/>
    <undo index="0" exp="ref" v="1" dr="AE309" r="AI309" sId="2"/>
    <undo index="0" exp="ref" v="1" dr="AE309" r="AG309" sId="2"/>
    <undo index="0" exp="ref" v="1" dr="AE309" r="AF309" sId="2"/>
    <undo index="0" exp="ref" v="1" dr="AE308" r="AI308" sId="2"/>
    <undo index="0" exp="ref" v="1" dr="AE308" r="AG308" sId="2"/>
    <undo index="0" exp="ref" v="1" dr="AE308" r="AF308" sId="2"/>
    <undo index="0" exp="ref" v="1" dr="AE307" r="AI307" sId="2"/>
    <undo index="0" exp="ref" v="1" dr="AE307" r="AG307" sId="2"/>
    <undo index="0" exp="ref" v="1" dr="AE307" r="AF307" sId="2"/>
    <undo index="0" exp="ref" v="1" dr="AE306" r="AI306" sId="2"/>
    <undo index="0" exp="ref" v="1" dr="AE306" r="AG306" sId="2"/>
    <undo index="0" exp="ref" v="1" dr="AE306" r="AF306" sId="2"/>
    <undo index="0" exp="ref" v="1" dr="AE305" r="AI305" sId="2"/>
    <undo index="0" exp="ref" v="1" dr="AE305" r="AG305" sId="2"/>
    <undo index="0" exp="ref" v="1" dr="AE305" r="AF305" sId="2"/>
    <undo index="0" exp="ref" v="1" dr="AE304" r="AI304" sId="2"/>
    <undo index="0" exp="ref" v="1" dr="AE304" r="AG304" sId="2"/>
    <undo index="0" exp="ref" v="1" dr="AE304" r="AF304" sId="2"/>
    <undo index="0" exp="ref" v="1" dr="AE303" r="AI303" sId="2"/>
    <undo index="0" exp="ref" v="1" dr="AE303" r="AG303" sId="2"/>
    <undo index="0" exp="ref" v="1" dr="AE303" r="AF303" sId="2"/>
    <undo index="0" exp="ref" v="1" dr="AE302" r="AI302" sId="2"/>
    <undo index="0" exp="ref" v="1" dr="AE302" r="AG302" sId="2"/>
    <undo index="0" exp="ref" v="1" dr="AE302" r="AF302" sId="2"/>
    <undo index="0" exp="ref" v="1" dr="AE301" r="AF301" sId="2"/>
    <undo index="0" exp="ref" v="1" dr="AE300" r="AI300" sId="2"/>
    <undo index="0" exp="ref" v="1" dr="AE300" r="AG300" sId="2"/>
    <undo index="0" exp="ref" v="1" dr="AE300" r="AF300" sId="2"/>
    <undo index="0" exp="ref" v="1" dr="AE299" r="AI299" sId="2"/>
    <undo index="0" exp="ref" v="1" dr="AE299" r="AG299" sId="2"/>
    <undo index="0" exp="ref" v="1" dr="AE299" r="AF299" sId="2"/>
    <undo index="0" exp="ref" v="1" dr="AE298" r="AI298" sId="2"/>
    <undo index="0" exp="ref" v="1" dr="AE298" r="AG298" sId="2"/>
    <undo index="0" exp="ref" v="1" dr="AE298" r="AF298" sId="2"/>
    <undo index="0" exp="ref" v="1" dr="AE297" r="AI297" sId="2"/>
    <undo index="0" exp="ref" v="1" dr="AE297" r="AG297" sId="2"/>
    <undo index="0" exp="ref" v="1" dr="AE297" r="AF297" sId="2"/>
    <undo index="0" exp="ref" v="1" dr="AE296" r="AF296" sId="2"/>
    <undo index="0" exp="ref" v="1" dr="AE295" r="AI295" sId="2"/>
    <undo index="0" exp="ref" v="1" dr="AE295" r="AG295" sId="2"/>
    <undo index="0" exp="ref" v="1" dr="AE295" r="AF295" sId="2"/>
    <undo index="0" exp="ref" v="1" dr="AE294" r="AI294" sId="2"/>
    <undo index="0" exp="ref" v="1" dr="AE294" r="AG294" sId="2"/>
    <undo index="0" exp="ref" v="1" dr="AE294" r="AF294" sId="2"/>
    <undo index="0" exp="ref" v="1" dr="AE293" r="AI293" sId="2"/>
    <undo index="0" exp="ref" v="1" dr="AE293" r="AG293" sId="2"/>
    <undo index="0" exp="ref" v="1" dr="AE292" r="AI292" sId="2"/>
    <undo index="0" exp="ref" v="1" dr="AE292" r="AG292" sId="2"/>
    <undo index="0" exp="ref" v="1" dr="AE292" r="AF292" sId="2"/>
    <undo index="0" exp="ref" v="1" dr="AE291" r="AI291" sId="2"/>
    <undo index="0" exp="ref" v="1" dr="AE291" r="AG291" sId="2"/>
    <undo index="0" exp="ref" v="1" dr="AE291" r="AF291" sId="2"/>
    <undo index="0" exp="ref" v="1" dr="AE290" r="AI290" sId="2"/>
    <undo index="0" exp="ref" v="1" dr="AE290" r="AG290" sId="2"/>
    <undo index="0" exp="ref" v="1" dr="AE290" r="AF290" sId="2"/>
    <undo index="0" exp="ref" v="1" dr="AE289" r="AF289" sId="2"/>
    <undo index="0" exp="ref" v="1" dr="AE288" r="AI288" sId="2"/>
    <undo index="0" exp="ref" v="1" dr="AE288" r="AG288" sId="2"/>
    <undo index="0" exp="ref" v="1" dr="AE288" r="AF288" sId="2"/>
    <undo index="0" exp="ref" v="1" dr="AE287" r="AI287" sId="2"/>
    <undo index="0" exp="ref" v="1" dr="AE287" r="AG287" sId="2"/>
    <undo index="0" exp="ref" v="1" dr="AE287" r="AF287" sId="2"/>
    <undo index="0" exp="ref" v="1" dr="AE286" r="AI286" sId="2"/>
    <undo index="0" exp="ref" v="1" dr="AE286" r="AG286" sId="2"/>
    <undo index="0" exp="ref" v="1" dr="AE286" r="AF286" sId="2"/>
    <undo index="0" exp="ref" v="1" dr="AE285" r="AI285" sId="2"/>
    <undo index="0" exp="ref" v="1" dr="AE285" r="AG285" sId="2"/>
    <undo index="0" exp="ref" v="1" dr="AE285" r="AF285" sId="2"/>
    <undo index="0" exp="ref" v="1" dr="AE284" r="AI284" sId="2"/>
    <undo index="0" exp="ref" v="1" dr="AE284" r="AG284" sId="2"/>
    <undo index="0" exp="ref" v="1" dr="AE284" r="AF284" sId="2"/>
    <undo index="0" exp="ref" v="1" dr="AE283" r="AI283" sId="2"/>
    <undo index="0" exp="ref" v="1" dr="AE283" r="AG283" sId="2"/>
    <undo index="0" exp="ref" v="1" dr="AE283" r="AF283" sId="2"/>
    <undo index="0" exp="ref" v="1" dr="AE282" r="AI282" sId="2"/>
    <undo index="0" exp="ref" v="1" dr="AE282" r="AG282" sId="2"/>
    <undo index="0" exp="ref" v="1" dr="AE282" r="AF282" sId="2"/>
    <undo index="0" exp="ref" v="1" dr="AE281" r="AI281" sId="2"/>
    <undo index="0" exp="ref" v="1" dr="AE281" r="AG281" sId="2"/>
    <undo index="0" exp="ref" v="1" dr="AE281" r="AF281" sId="2"/>
    <undo index="0" exp="ref" v="1" dr="AE280" r="AI280" sId="2"/>
    <undo index="0" exp="ref" v="1" dr="AE280" r="AG280" sId="2"/>
    <undo index="0" exp="ref" v="1" dr="AE280" r="AF280" sId="2"/>
    <undo index="0" exp="ref" v="1" dr="AE279" r="AI279" sId="2"/>
    <undo index="0" exp="ref" v="1" dr="AE279" r="AG279" sId="2"/>
    <undo index="0" exp="ref" v="1" dr="AE279" r="AF279" sId="2"/>
    <undo index="0" exp="ref" v="1" dr="AE278" r="AI278" sId="2"/>
    <undo index="0" exp="ref" v="1" dr="AE278" r="AG278" sId="2"/>
    <undo index="0" exp="ref" v="1" dr="AE278" r="AF278" sId="2"/>
    <undo index="0" exp="ref" v="1" dr="AE277" r="AI277" sId="2"/>
    <undo index="0" exp="ref" v="1" dr="AE277" r="AG277" sId="2"/>
    <undo index="0" exp="ref" v="1" dr="AE277" r="AF277" sId="2"/>
    <undo index="0" exp="ref" v="1" dr="AE276" r="AI276" sId="2"/>
    <undo index="0" exp="ref" v="1" dr="AE276" r="AG276" sId="2"/>
    <undo index="0" exp="ref" v="1" dr="AE276" r="AF276" sId="2"/>
    <undo index="0" exp="ref" v="1" dr="AE275" r="AI275" sId="2"/>
    <undo index="0" exp="ref" v="1" dr="AE275" r="AG275" sId="2"/>
    <undo index="0" exp="ref" v="1" dr="AE275" r="AF275" sId="2"/>
    <undo index="0" exp="ref" v="1" dr="AE274" r="AI274" sId="2"/>
    <undo index="0" exp="ref" v="1" dr="AE274" r="AG274" sId="2"/>
    <undo index="0" exp="ref" v="1" dr="AE274" r="AF274" sId="2"/>
    <undo index="0" exp="ref" v="1" dr="AE272" r="AI272" sId="2"/>
    <undo index="0" exp="ref" v="1" dr="AE272" r="AG272" sId="2"/>
    <undo index="0" exp="ref" v="1" dr="AE272" r="AF272" sId="2"/>
    <undo index="0" exp="ref" v="1" dr="AE271" r="AI271" sId="2"/>
    <undo index="0" exp="ref" v="1" dr="AE271" r="AG271" sId="2"/>
    <undo index="0" exp="ref" v="1" dr="AE271" r="AF271" sId="2"/>
    <undo index="0" exp="ref" v="1" dr="AE270" r="AI270" sId="2"/>
    <undo index="0" exp="ref" v="1" dr="AE270" r="AG270" sId="2"/>
    <undo index="0" exp="ref" v="1" dr="AE270" r="AF270" sId="2"/>
    <undo index="0" exp="ref" v="1" dr="AE269" r="AI269" sId="2"/>
    <undo index="0" exp="ref" v="1" dr="AE269" r="AG269" sId="2"/>
    <undo index="0" exp="ref" v="1" dr="AE269" r="AF269" sId="2"/>
    <undo index="0" exp="ref" v="1" dr="AE268" r="AI268" sId="2"/>
    <undo index="0" exp="ref" v="1" dr="AE268" r="AG268" sId="2"/>
    <undo index="0" exp="ref" v="1" dr="AE268" r="AF268" sId="2"/>
    <undo index="0" exp="ref" v="1" dr="AE267" r="AI267" sId="2"/>
    <undo index="0" exp="ref" v="1" dr="AE267" r="AG267" sId="2"/>
    <undo index="0" exp="ref" v="1" dr="AE267" r="AF267" sId="2"/>
    <undo index="0" exp="ref" v="1" dr="AE266" r="AF266" sId="2"/>
    <undo index="0" exp="ref" v="1" dr="AE265" r="AI265" sId="2"/>
    <undo index="0" exp="ref" v="1" dr="AE265" r="AG265" sId="2"/>
    <undo index="0" exp="ref" v="1" dr="AE265" r="AF265" sId="2"/>
    <undo index="0" exp="ref" v="1" dr="AE264" r="AI264" sId="2"/>
    <undo index="0" exp="ref" v="1" dr="AE264" r="AG264" sId="2"/>
    <undo index="0" exp="ref" v="1" dr="AE264" r="AF264" sId="2"/>
    <undo index="0" exp="ref" v="1" dr="AE263" r="AI263" sId="2"/>
    <undo index="0" exp="ref" v="1" dr="AE263" r="AG263" sId="2"/>
    <undo index="0" exp="ref" v="1" dr="AE263" r="AF263" sId="2"/>
    <undo index="0" exp="ref" v="1" dr="AE262" r="AI262" sId="2"/>
    <undo index="0" exp="ref" v="1" dr="AE262" r="AG262" sId="2"/>
    <undo index="0" exp="ref" v="1" dr="AE262" r="AF262" sId="2"/>
    <undo index="0" exp="ref" v="1" dr="AE261" r="AI261" sId="2"/>
    <undo index="0" exp="ref" v="1" dr="AE261" r="AG261" sId="2"/>
    <undo index="0" exp="ref" v="1" dr="AE261" r="AF261" sId="2"/>
    <undo index="0" exp="ref" v="1" dr="AE260" r="AI260" sId="2"/>
    <undo index="0" exp="ref" v="1" dr="AE260" r="AG260" sId="2"/>
    <undo index="0" exp="ref" v="1" dr="AE260" r="AF260" sId="2"/>
    <undo index="0" exp="ref" v="1" dr="AE259" r="AI259" sId="2"/>
    <undo index="0" exp="ref" v="1" dr="AE259" r="AG259" sId="2"/>
    <undo index="0" exp="ref" v="1" dr="AE259" r="AF259" sId="2"/>
    <undo index="0" exp="ref" v="1" dr="AE258" r="AF258" sId="2"/>
    <undo index="0" exp="ref" v="1" dr="AE257" r="AI257" sId="2"/>
    <undo index="0" exp="ref" v="1" dr="AE257" r="AG257" sId="2"/>
    <undo index="0" exp="ref" v="1" dr="AE257" r="AF257" sId="2"/>
    <undo index="0" exp="ref" v="1" dr="AE256" r="AI256" sId="2"/>
    <undo index="0" exp="ref" v="1" dr="AE256" r="AG256" sId="2"/>
    <undo index="0" exp="ref" v="1" dr="AE256" r="AF256" sId="2"/>
    <undo index="0" exp="ref" v="1" dr="AE255" r="AI255" sId="2"/>
    <undo index="0" exp="ref" v="1" dr="AE255" r="AG255" sId="2"/>
    <undo index="0" exp="ref" v="1" dr="AE255" r="AF255" sId="2"/>
    <undo index="0" exp="ref" v="1" dr="AE254" r="AI254" sId="2"/>
    <undo index="0" exp="ref" v="1" dr="AE254" r="AG254" sId="2"/>
    <undo index="0" exp="ref" v="1" dr="AE254" r="AF254" sId="2"/>
    <undo index="0" exp="ref" v="1" dr="AE253" r="AI253" sId="2"/>
    <undo index="0" exp="ref" v="1" dr="AE253" r="AG253" sId="2"/>
    <undo index="0" exp="ref" v="1" dr="AE253" r="AF253" sId="2"/>
    <undo index="0" exp="ref" v="1" dr="AE252" r="AI252" sId="2"/>
    <undo index="0" exp="ref" v="1" dr="AE252" r="AG252" sId="2"/>
    <undo index="0" exp="ref" v="1" dr="AE252" r="AF252" sId="2"/>
    <undo index="0" exp="ref" v="1" dr="AE251" r="AI251" sId="2"/>
    <undo index="0" exp="ref" v="1" dr="AE251" r="AG251" sId="2"/>
    <undo index="0" exp="ref" v="1" dr="AE251" r="AF251" sId="2"/>
    <undo index="0" exp="ref" v="1" dr="AE250" r="AF250" sId="2"/>
    <undo index="0" exp="ref" v="1" dr="AE249" r="AI249" sId="2"/>
    <undo index="0" exp="ref" v="1" dr="AE249" r="AG249" sId="2"/>
    <undo index="0" exp="ref" v="1" dr="AE249" r="AF249" sId="2"/>
    <undo index="0" exp="ref" v="1" dr="AE248" r="AI248" sId="2"/>
    <undo index="0" exp="ref" v="1" dr="AE248" r="AG248" sId="2"/>
    <undo index="0" exp="ref" v="1" dr="AE248" r="AF248" sId="2"/>
    <undo index="0" exp="ref" v="1" dr="AE247" r="AF247" sId="2"/>
    <undo index="0" exp="ref" v="1" dr="AE246" r="AI246" sId="2"/>
    <undo index="0" exp="ref" v="1" dr="AE246" r="AG246" sId="2"/>
    <undo index="0" exp="ref" v="1" dr="AE246" r="AF246" sId="2"/>
    <undo index="0" exp="ref" v="1" dr="AE245" r="AI245" sId="2"/>
    <undo index="0" exp="ref" v="1" dr="AE245" r="AG245" sId="2"/>
    <undo index="0" exp="ref" v="1" dr="AE245" r="AF245" sId="2"/>
    <undo index="0" exp="ref" v="1" dr="AE244" r="AI244" sId="2"/>
    <undo index="0" exp="ref" v="1" dr="AE244" r="AG244" sId="2"/>
    <undo index="0" exp="ref" v="1" dr="AE244" r="AF244" sId="2"/>
    <undo index="0" exp="ref" v="1" dr="AE243" r="AI243" sId="2"/>
    <undo index="0" exp="ref" v="1" dr="AE243" r="AG243" sId="2"/>
    <undo index="0" exp="ref" v="1" dr="AE243" r="AF243" sId="2"/>
    <undo index="0" exp="ref" v="1" dr="AE242" r="AI242" sId="2"/>
    <undo index="0" exp="ref" v="1" dr="AE242" r="AG242" sId="2"/>
    <undo index="0" exp="ref" v="1" dr="AE242" r="AF242" sId="2"/>
    <undo index="0" exp="ref" v="1" dr="AE241" r="AI241" sId="2"/>
    <undo index="0" exp="ref" v="1" dr="AE241" r="AG241" sId="2"/>
    <undo index="0" exp="ref" v="1" dr="AE241" r="AF241" sId="2"/>
    <undo index="0" exp="ref" v="1" dr="AE240" r="AI240" sId="2"/>
    <undo index="0" exp="ref" v="1" dr="AE240" r="AG240" sId="2"/>
    <undo index="0" exp="ref" v="1" dr="AE240" r="AF240" sId="2"/>
    <undo index="0" exp="ref" v="1" dr="AE239" r="AI239" sId="2"/>
    <undo index="0" exp="ref" v="1" dr="AE239" r="AG239" sId="2"/>
    <undo index="0" exp="ref" v="1" dr="AE239" r="AF239" sId="2"/>
    <undo index="0" exp="ref" v="1" dr="AE238" r="AI238" sId="2"/>
    <undo index="0" exp="ref" v="1" dr="AE238" r="AG238" sId="2"/>
    <undo index="0" exp="ref" v="1" dr="AE238" r="AF238" sId="2"/>
    <undo index="0" exp="ref" v="1" dr="AE237" r="AI237" sId="2"/>
    <undo index="0" exp="ref" v="1" dr="AE237" r="AG237" sId="2"/>
    <undo index="0" exp="ref" v="1" dr="AE237" r="AF237" sId="2"/>
    <undo index="0" exp="ref" v="1" dr="AE236" r="AI236" sId="2"/>
    <undo index="0" exp="ref" v="1" dr="AE236" r="AG236" sId="2"/>
    <undo index="0" exp="ref" v="1" dr="AE236" r="AF236" sId="2"/>
    <undo index="0" exp="ref" v="1" dr="AE235" r="AI235" sId="2"/>
    <undo index="0" exp="ref" v="1" dr="AE235" r="AG235" sId="2"/>
    <undo index="0" exp="ref" v="1" dr="AE235" r="AF235" sId="2"/>
    <undo index="0" exp="ref" v="1" dr="AE234" r="AF234" sId="2"/>
    <undo index="0" exp="ref" v="1" dr="AE233" r="AI233" sId="2"/>
    <undo index="0" exp="ref" v="1" dr="AE233" r="AG233" sId="2"/>
    <undo index="0" exp="ref" v="1" dr="AE233" r="AF233" sId="2"/>
    <undo index="0" exp="ref" v="1" dr="AE232" r="AI232" sId="2"/>
    <undo index="0" exp="ref" v="1" dr="AE232" r="AG232" sId="2"/>
    <undo index="0" exp="ref" v="1" dr="AE232" r="AF232" sId="2"/>
    <undo index="0" exp="ref" v="1" dr="AE231" r="AI231" sId="2"/>
    <undo index="0" exp="ref" v="1" dr="AE231" r="AG231" sId="2"/>
    <undo index="0" exp="ref" v="1" dr="AE231" r="AF231" sId="2"/>
    <undo index="0" exp="ref" v="1" dr="AE230" r="AI230" sId="2"/>
    <undo index="0" exp="ref" v="1" dr="AE230" r="AG230" sId="2"/>
    <undo index="0" exp="ref" v="1" dr="AE230" r="AF230" sId="2"/>
    <undo index="0" exp="ref" v="1" dr="AE229" r="AI229" sId="2"/>
    <undo index="0" exp="ref" v="1" dr="AE229" r="AG229" sId="2"/>
    <undo index="0" exp="ref" v="1" dr="AE229" r="AF229" sId="2"/>
    <undo index="0" exp="ref" v="1" dr="AE228" r="AI228" sId="2"/>
    <undo index="0" exp="ref" v="1" dr="AE228" r="AG228" sId="2"/>
    <undo index="0" exp="ref" v="1" dr="AE228" r="AF228" sId="2"/>
    <undo index="0" exp="ref" v="1" dr="AE227" r="AI227" sId="2"/>
    <undo index="0" exp="ref" v="1" dr="AE227" r="AG227" sId="2"/>
    <undo index="0" exp="ref" v="1" dr="AE227" r="AF227" sId="2"/>
    <undo index="0" exp="ref" v="1" dr="AE226" r="AI226" sId="2"/>
    <undo index="0" exp="ref" v="1" dr="AE226" r="AG226" sId="2"/>
    <undo index="0" exp="ref" v="1" dr="AE226" r="AF226" sId="2"/>
    <undo index="0" exp="ref" v="1" dr="AE225" r="AF225" sId="2"/>
    <undo index="0" exp="ref" v="1" dr="AE224" r="AI224" sId="2"/>
    <undo index="0" exp="ref" v="1" dr="AE224" r="AG224" sId="2"/>
    <undo index="0" exp="ref" v="1" dr="AE224" r="AF224" sId="2"/>
    <undo index="0" exp="ref" v="1" dr="AE223" r="AI223" sId="2"/>
    <undo index="0" exp="ref" v="1" dr="AE223" r="AG223" sId="2"/>
    <undo index="0" exp="ref" v="1" dr="AE223" r="AF223" sId="2"/>
    <undo index="0" exp="ref" v="1" dr="AE222" r="AF222" sId="2"/>
    <undo index="0" exp="ref" v="1" dr="AE221" r="AI221" sId="2"/>
    <undo index="0" exp="ref" v="1" dr="AE221" r="AG221" sId="2"/>
    <undo index="0" exp="ref" v="1" dr="AE221" r="AF221" sId="2"/>
    <undo index="0" exp="ref" v="1" dr="AE220" r="AI220" sId="2"/>
    <undo index="0" exp="ref" v="1" dr="AE220" r="AG220" sId="2"/>
    <undo index="0" exp="ref" v="1" dr="AE220" r="AF220" sId="2"/>
    <undo index="0" exp="ref" v="1" dr="AE219" r="AI219" sId="2"/>
    <undo index="0" exp="ref" v="1" dr="AE219" r="AG219" sId="2"/>
    <undo index="0" exp="ref" v="1" dr="AE219" r="AF219" sId="2"/>
    <undo index="0" exp="ref" v="1" dr="AE218" r="AI218" sId="2"/>
    <undo index="0" exp="ref" v="1" dr="AE218" r="AG218" sId="2"/>
    <undo index="0" exp="ref" v="1" dr="AE218" r="AF218" sId="2"/>
    <undo index="0" exp="ref" v="1" dr="AE217" r="AI217" sId="2"/>
    <undo index="0" exp="ref" v="1" dr="AE217" r="AG217" sId="2"/>
    <undo index="0" exp="ref" v="1" dr="AE217" r="AF217" sId="2"/>
    <undo index="0" exp="ref" v="1" dr="AE216" r="AI216" sId="2"/>
    <undo index="0" exp="ref" v="1" dr="AE216" r="AG216" sId="2"/>
    <undo index="0" exp="ref" v="1" dr="AE216" r="AF216" sId="2"/>
    <undo index="0" exp="ref" v="1" dr="AE215" r="AI215" sId="2"/>
    <undo index="0" exp="ref" v="1" dr="AE215" r="AG215" sId="2"/>
    <undo index="0" exp="ref" v="1" dr="AE215" r="AF215" sId="2"/>
    <undo index="0" exp="ref" v="1" dr="AE214" r="AI214" sId="2"/>
    <undo index="0" exp="ref" v="1" dr="AE214" r="AG214" sId="2"/>
    <undo index="0" exp="ref" v="1" dr="AE214" r="AF214" sId="2"/>
    <undo index="0" exp="ref" v="1" dr="AE213" r="AI213" sId="2"/>
    <undo index="0" exp="ref" v="1" dr="AE213" r="AG213" sId="2"/>
    <undo index="0" exp="ref" v="1" dr="AE213" r="AF213" sId="2"/>
    <undo index="0" exp="ref" v="1" dr="AE212" r="AI212" sId="2"/>
    <undo index="0" exp="ref" v="1" dr="AE212" r="AG212" sId="2"/>
    <undo index="0" exp="ref" v="1" dr="AE212" r="AF212" sId="2"/>
    <undo index="0" exp="ref" v="1" dr="AE211" r="AI211" sId="2"/>
    <undo index="0" exp="ref" v="1" dr="AE211" r="AG211" sId="2"/>
    <undo index="0" exp="ref" v="1" dr="AE211" r="AF211" sId="2"/>
    <undo index="0" exp="ref" v="1" dr="AE210" r="AI210" sId="2"/>
    <undo index="0" exp="ref" v="1" dr="AE210" r="AG210" sId="2"/>
    <undo index="0" exp="ref" v="1" dr="AE210" r="AF210" sId="2"/>
    <undo index="0" exp="ref" v="1" dr="AE209" r="AI209" sId="2"/>
    <undo index="0" exp="ref" v="1" dr="AE209" r="AG209" sId="2"/>
    <undo index="0" exp="ref" v="1" dr="AE209" r="AF209" sId="2"/>
    <undo index="0" exp="ref" v="1" dr="AE208" r="AI208" sId="2"/>
    <undo index="0" exp="ref" v="1" dr="AE208" r="AG208" sId="2"/>
    <undo index="0" exp="ref" v="1" dr="AE208" r="AF208" sId="2"/>
    <undo index="0" exp="ref" v="1" dr="AE207" r="AI207" sId="2"/>
    <undo index="0" exp="ref" v="1" dr="AE207" r="AG207" sId="2"/>
    <undo index="0" exp="ref" v="1" dr="AE207" r="AF207" sId="2"/>
    <undo index="0" exp="ref" v="1" dr="AE206" r="AF206" sId="2"/>
    <undo index="0" exp="ref" v="1" dr="AE205" r="AI205" sId="2"/>
    <undo index="0" exp="ref" v="1" dr="AE205" r="AG205" sId="2"/>
    <undo index="0" exp="ref" v="1" dr="AE205" r="AF205" sId="2"/>
    <undo index="0" exp="ref" v="1" dr="AE204" r="AI204" sId="2"/>
    <undo index="0" exp="ref" v="1" dr="AE204" r="AG204" sId="2"/>
    <undo index="0" exp="ref" v="1" dr="AE204" r="AF204" sId="2"/>
    <undo index="0" exp="ref" v="1" dr="AE203" r="AI203" sId="2"/>
    <undo index="0" exp="ref" v="1" dr="AE203" r="AG203" sId="2"/>
    <undo index="0" exp="ref" v="1" dr="AE203" r="AF203" sId="2"/>
    <undo index="0" exp="ref" v="1" dr="AE202" r="AI202" sId="2"/>
    <undo index="0" exp="ref" v="1" dr="AE202" r="AG202" sId="2"/>
    <undo index="0" exp="ref" v="1" dr="AE202" r="AF202" sId="2"/>
    <undo index="0" exp="ref" v="1" dr="AE201" r="AI201" sId="2"/>
    <undo index="0" exp="ref" v="1" dr="AE201" r="AG201" sId="2"/>
    <undo index="0" exp="ref" v="1" dr="AE201" r="AF201" sId="2"/>
    <undo index="0" exp="ref" v="1" dr="AE200" r="AI200" sId="2"/>
    <undo index="0" exp="ref" v="1" dr="AE200" r="AG200" sId="2"/>
    <undo index="0" exp="ref" v="1" dr="AE200" r="AF200" sId="2"/>
    <undo index="0" exp="ref" v="1" dr="AE199" r="AI199" sId="2"/>
    <undo index="0" exp="ref" v="1" dr="AE199" r="AG199" sId="2"/>
    <undo index="0" exp="ref" v="1" dr="AE199" r="AF199" sId="2"/>
    <undo index="0" exp="ref" v="1" dr="AE198" r="AF198" sId="2"/>
    <undo index="0" exp="ref" v="1" dr="AE197" r="AI197" sId="2"/>
    <undo index="0" exp="ref" v="1" dr="AE197" r="AG197" sId="2"/>
    <undo index="0" exp="ref" v="1" dr="AE197" r="AF197" sId="2"/>
    <undo index="0" exp="ref" v="1" dr="AE196" r="AI196" sId="2"/>
    <undo index="0" exp="ref" v="1" dr="AE196" r="AG196" sId="2"/>
    <undo index="0" exp="ref" v="1" dr="AE196" r="AF196" sId="2"/>
    <undo index="0" exp="ref" v="1" dr="AE195" r="AI195" sId="2"/>
    <undo index="0" exp="ref" v="1" dr="AE195" r="AG195" sId="2"/>
    <undo index="0" exp="ref" v="1" dr="AE195" r="AF195" sId="2"/>
    <undo index="0" exp="ref" v="1" dr="AE194" r="AI194" sId="2"/>
    <undo index="0" exp="ref" v="1" dr="AE194" r="AG194" sId="2"/>
    <undo index="0" exp="ref" v="1" dr="AE194" r="AF194" sId="2"/>
    <undo index="0" exp="ref" v="1" dr="AE193" r="AI193" sId="2"/>
    <undo index="0" exp="ref" v="1" dr="AE193" r="AG193" sId="2"/>
    <undo index="0" exp="ref" v="1" dr="AE193" r="AF193" sId="2"/>
    <undo index="0" exp="ref" v="1" dr="AE192" r="AI192" sId="2"/>
    <undo index="0" exp="ref" v="1" dr="AE192" r="AG192" sId="2"/>
    <undo index="0" exp="ref" v="1" dr="AE192" r="AF192" sId="2"/>
    <undo index="0" exp="ref" v="1" dr="AE191" r="AI191" sId="2"/>
    <undo index="0" exp="ref" v="1" dr="AE191" r="AG191" sId="2"/>
    <undo index="0" exp="ref" v="1" dr="AE191" r="AF191" sId="2"/>
    <undo index="0" exp="ref" v="1" dr="AE190" r="AF190" sId="2"/>
    <undo index="0" exp="ref" v="1" dr="AE189" r="AI189" sId="2"/>
    <undo index="0" exp="ref" v="1" dr="AE189" r="AF189" sId="2"/>
    <undo index="0" exp="ref" v="1" dr="AE188" r="AI188" sId="2"/>
    <undo index="0" exp="ref" v="1" dr="AE188" r="AG188" sId="2"/>
    <undo index="0" exp="ref" v="1" dr="AE188" r="AF188" sId="2"/>
    <undo index="0" exp="ref" v="1" dr="AE187" r="AI187" sId="2"/>
    <undo index="0" exp="ref" v="1" dr="AE187" r="AG187" sId="2"/>
    <undo index="0" exp="ref" v="1" dr="AE187" r="AF187" sId="2"/>
    <undo index="0" exp="ref" v="1" dr="AE186" r="AI186" sId="2"/>
    <undo index="0" exp="ref" v="1" dr="AE186" r="AG186" sId="2"/>
    <undo index="0" exp="ref" v="1" dr="AE186" r="AF186" sId="2"/>
    <undo index="0" exp="ref" v="1" dr="AE185" r="AF185" sId="2"/>
    <undo index="0" exp="ref" v="1" dr="AE184" r="AI184" sId="2"/>
    <undo index="0" exp="ref" v="1" dr="AE184" r="AG184" sId="2"/>
    <undo index="0" exp="ref" v="1" dr="AE184" r="AF184" sId="2"/>
    <undo index="0" exp="ref" v="1" dr="AE183" r="AI183" sId="2"/>
    <undo index="0" exp="ref" v="1" dr="AE183" r="AG183" sId="2"/>
    <undo index="0" exp="ref" v="1" dr="AE183" r="AF183" sId="2"/>
    <undo index="0" exp="ref" v="1" dr="AE182" r="AI182" sId="2"/>
    <undo index="0" exp="ref" v="1" dr="AE182" r="AG182" sId="2"/>
    <undo index="0" exp="ref" v="1" dr="AE182" r="AF182" sId="2"/>
    <undo index="0" exp="ref" v="1" dr="AE181" r="AI181" sId="2"/>
    <undo index="0" exp="ref" v="1" dr="AE181" r="AG181" sId="2"/>
    <undo index="0" exp="ref" v="1" dr="AE181" r="AF181" sId="2"/>
    <undo index="0" exp="ref" v="1" dr="AE180" r="AI180" sId="2"/>
    <undo index="0" exp="ref" v="1" dr="AE180" r="AG180" sId="2"/>
    <undo index="0" exp="ref" v="1" dr="AE180" r="AF180" sId="2"/>
    <undo index="0" exp="ref" v="1" dr="AE179" r="AI179" sId="2"/>
    <undo index="0" exp="ref" v="1" dr="AE179" r="AG179" sId="2"/>
    <undo index="0" exp="ref" v="1" dr="AE179" r="AF179" sId="2"/>
    <undo index="0" exp="ref" v="1" dr="AE178" r="AI178" sId="2"/>
    <undo index="0" exp="ref" v="1" dr="AE178" r="AG178" sId="2"/>
    <undo index="0" exp="ref" v="1" dr="AE178" r="AF178" sId="2"/>
    <undo index="0" exp="ref" v="1" dr="AE177" r="AF177" sId="2"/>
    <undo index="0" exp="ref" v="1" dr="AE176" r="AI176" sId="2"/>
    <undo index="0" exp="ref" v="1" dr="AE176" r="AG176" sId="2"/>
    <undo index="0" exp="ref" v="1" dr="AE176" r="AF176" sId="2"/>
    <undo index="0" exp="ref" v="1" dr="AE175" r="AI175" sId="2"/>
    <undo index="0" exp="ref" v="1" dr="AE175" r="AG175" sId="2"/>
    <undo index="0" exp="ref" v="1" dr="AE175" r="AF175" sId="2"/>
    <undo index="0" exp="ref" v="1" dr="AE174" r="AF174" sId="2"/>
    <undo index="0" exp="ref" v="1" dr="AE173" r="AI173" sId="2"/>
    <undo index="0" exp="ref" v="1" dr="AE173" r="AG173" sId="2"/>
    <undo index="0" exp="ref" v="1" dr="AE173" r="AF173" sId="2"/>
    <undo index="0" exp="ref" v="1" dr="AE172" r="AI172" sId="2"/>
    <undo index="0" exp="ref" v="1" dr="AE172" r="AG172" sId="2"/>
    <undo index="0" exp="ref" v="1" dr="AE172" r="AF172" sId="2"/>
    <undo index="0" exp="ref" v="1" dr="AE171" r="AI171" sId="2"/>
    <undo index="0" exp="ref" v="1" dr="AE171" r="AG171" sId="2"/>
    <undo index="0" exp="ref" v="1" dr="AE171" r="AF171" sId="2"/>
    <undo index="0" exp="ref" v="1" dr="AE170" r="AI170" sId="2"/>
    <undo index="0" exp="ref" v="1" dr="AE170" r="AG170" sId="2"/>
    <undo index="0" exp="ref" v="1" dr="AE170" r="AF170" sId="2"/>
    <undo index="0" exp="ref" v="1" dr="AE169" r="AI169" sId="2"/>
    <undo index="0" exp="ref" v="1" dr="AE169" r="AG169" sId="2"/>
    <undo index="0" exp="ref" v="1" dr="AE169" r="AF169" sId="2"/>
    <undo index="0" exp="ref" v="1" dr="AE168" r="AI168" sId="2"/>
    <undo index="0" exp="ref" v="1" dr="AE168" r="AG168" sId="2"/>
    <undo index="0" exp="ref" v="1" dr="AE168" r="AF168" sId="2"/>
    <undo index="0" exp="ref" v="1" dr="AE167" r="AI167" sId="2"/>
    <undo index="0" exp="ref" v="1" dr="AE167" r="AG167" sId="2"/>
    <undo index="0" exp="ref" v="1" dr="AE167" r="AF167" sId="2"/>
    <undo index="0" exp="ref" v="1" dr="AE166" r="AI166" sId="2"/>
    <undo index="0" exp="ref" v="1" dr="AE166" r="AG166" sId="2"/>
    <undo index="0" exp="ref" v="1" dr="AE166" r="AF166" sId="2"/>
    <undo index="0" exp="ref" v="1" dr="AE165" r="AI165" sId="2"/>
    <undo index="0" exp="ref" v="1" dr="AE165" r="AG165" sId="2"/>
    <undo index="0" exp="ref" v="1" dr="AE165" r="AF165" sId="2"/>
    <undo index="0" exp="ref" v="1" dr="AE164" r="AI164" sId="2"/>
    <undo index="0" exp="ref" v="1" dr="AE164" r="AG164" sId="2"/>
    <undo index="0" exp="ref" v="1" dr="AE164" r="AF164" sId="2"/>
    <undo index="0" exp="ref" v="1" dr="AE163" r="AI163" sId="2"/>
    <undo index="0" exp="ref" v="1" dr="AE163" r="AG163" sId="2"/>
    <undo index="0" exp="ref" v="1" dr="AE163" r="AF163" sId="2"/>
    <undo index="0" exp="ref" v="1" dr="AE162" r="AI162" sId="2"/>
    <undo index="0" exp="ref" v="1" dr="AE162" r="AG162" sId="2"/>
    <undo index="0" exp="ref" v="1" dr="AE162" r="AF162" sId="2"/>
    <undo index="0" exp="ref" v="1" dr="AE161" r="AI161" sId="2"/>
    <undo index="0" exp="ref" v="1" dr="AE161" r="AG161" sId="2"/>
    <undo index="0" exp="ref" v="1" dr="AE161" r="AF161" sId="2"/>
    <undo index="0" exp="ref" v="1" dr="AE160" r="AI160" sId="2"/>
    <undo index="0" exp="ref" v="1" dr="AE160" r="AG160" sId="2"/>
    <undo index="0" exp="ref" v="1" dr="AE160" r="AF160" sId="2"/>
    <undo index="0" exp="ref" v="1" dr="AE159" r="AI159" sId="2"/>
    <undo index="0" exp="ref" v="1" dr="AE159" r="AG159" sId="2"/>
    <undo index="0" exp="ref" v="1" dr="AE159" r="AF159" sId="2"/>
    <undo index="0" exp="ref" v="1" dr="AE158" r="AI158" sId="2"/>
    <undo index="0" exp="ref" v="1" dr="AE158" r="AG158" sId="2"/>
    <undo index="0" exp="ref" v="1" dr="AE158" r="AF158" sId="2"/>
    <undo index="0" exp="ref" v="1" dr="AE157" r="AI157" sId="2"/>
    <undo index="0" exp="ref" v="1" dr="AE157" r="AG157" sId="2"/>
    <undo index="0" exp="ref" v="1" dr="AE157" r="AF157" sId="2"/>
    <undo index="0" exp="ref" v="1" dr="AE156" r="AI156" sId="2"/>
    <undo index="0" exp="ref" v="1" dr="AE156" r="AG156" sId="2"/>
    <undo index="0" exp="ref" v="1" dr="AE156" r="AF156" sId="2"/>
    <undo index="0" exp="ref" v="1" dr="AE155" r="AI155" sId="2"/>
    <undo index="0" exp="ref" v="1" dr="AE155" r="AG155" sId="2"/>
    <undo index="0" exp="ref" v="1" dr="AE155" r="AF155" sId="2"/>
    <undo index="0" exp="ref" v="1" dr="AE154" r="AI154" sId="2"/>
    <undo index="0" exp="ref" v="1" dr="AE154" r="AG154" sId="2"/>
    <undo index="0" exp="ref" v="1" dr="AE154" r="AF154" sId="2"/>
    <undo index="0" exp="ref" v="1" dr="AE153" r="AI153" sId="2"/>
    <undo index="0" exp="ref" v="1" dr="AE153" r="AG153" sId="2"/>
    <undo index="0" exp="ref" v="1" dr="AE153" r="AF153" sId="2"/>
    <undo index="0" exp="ref" v="1" dr="AE152" r="AI152" sId="2"/>
    <undo index="0" exp="ref" v="1" dr="AE152" r="AG152" sId="2"/>
    <undo index="0" exp="ref" v="1" dr="AE152" r="AF152" sId="2"/>
    <undo index="0" exp="ref" v="1" dr="AE151" r="AI151" sId="2"/>
    <undo index="0" exp="ref" v="1" dr="AE151" r="AG151" sId="2"/>
    <undo index="0" exp="ref" v="1" dr="AE151" r="AF151" sId="2"/>
    <undo index="0" exp="ref" v="1" dr="AE150" r="AF150" sId="2"/>
    <undo index="0" exp="ref" v="1" dr="AE149" r="AI149" sId="2"/>
    <undo index="0" exp="ref" v="1" dr="AE149" r="AG149" sId="2"/>
    <undo index="0" exp="ref" v="1" dr="AE149" r="AF149" sId="2"/>
    <undo index="0" exp="ref" v="1" dr="AE148" r="AI148" sId="2"/>
    <undo index="0" exp="ref" v="1" dr="AE148" r="AG148" sId="2"/>
    <undo index="0" exp="ref" v="1" dr="AE148" r="AF148" sId="2"/>
    <undo index="0" exp="ref" v="1" dr="AE147" r="AI147" sId="2"/>
    <undo index="0" exp="ref" v="1" dr="AE147" r="AG147" sId="2"/>
    <undo index="0" exp="ref" v="1" dr="AE147" r="AF147" sId="2"/>
    <undo index="0" exp="ref" v="1" dr="AE146" r="AI146" sId="2"/>
    <undo index="0" exp="ref" v="1" dr="AE146" r="AG146" sId="2"/>
    <undo index="0" exp="ref" v="1" dr="AE146" r="AF146" sId="2"/>
    <undo index="0" exp="ref" v="1" dr="AE145" r="AF145" sId="2"/>
    <undo index="0" exp="ref" v="1" dr="AE144" r="AI144" sId="2"/>
    <undo index="0" exp="ref" v="1" dr="AE144" r="AG144" sId="2"/>
    <undo index="0" exp="ref" v="1" dr="AE144" r="AF144" sId="2"/>
    <undo index="0" exp="ref" v="1" dr="AE143" r="AI143" sId="2"/>
    <undo index="0" exp="ref" v="1" dr="AE143" r="AG143" sId="2"/>
    <undo index="0" exp="ref" v="1" dr="AE143" r="AF143" sId="2"/>
    <undo index="0" exp="ref" v="1" dr="AE142" r="AF142" sId="2"/>
    <undo index="0" exp="ref" v="1" dr="AE141" r="AI141" sId="2"/>
    <undo index="0" exp="ref" v="1" dr="AE141" r="AG141" sId="2"/>
    <undo index="0" exp="ref" v="1" dr="AE141" r="AF141" sId="2"/>
    <undo index="0" exp="ref" v="1" dr="AE140" r="AI140" sId="2"/>
    <undo index="0" exp="ref" v="1" dr="AE140" r="AG140" sId="2"/>
    <undo index="0" exp="ref" v="1" dr="AE140" r="AF140" sId="2"/>
    <undo index="0" exp="ref" v="1" dr="AE139" r="AI139" sId="2"/>
    <undo index="0" exp="ref" v="1" dr="AE139" r="AG139" sId="2"/>
    <undo index="0" exp="ref" v="1" dr="AE139" r="AF139" sId="2"/>
    <undo index="0" exp="ref" v="1" dr="AE138" r="AI138" sId="2"/>
    <undo index="0" exp="ref" v="1" dr="AE138" r="AG138" sId="2"/>
    <undo index="0" exp="ref" v="1" dr="AE138" r="AF138" sId="2"/>
    <undo index="0" exp="ref" v="1" dr="AE137" r="AI137" sId="2"/>
    <undo index="0" exp="ref" v="1" dr="AE137" r="AG137" sId="2"/>
    <undo index="0" exp="ref" v="1" dr="AE137" r="AF137" sId="2"/>
    <undo index="0" exp="ref" v="1" dr="AE136" r="AF136" sId="2"/>
    <undo index="0" exp="ref" v="1" dr="AE135" r="AI135" sId="2"/>
    <undo index="0" exp="ref" v="1" dr="AE135" r="AG135" sId="2"/>
    <undo index="0" exp="ref" v="1" dr="AE135" r="AF135" sId="2"/>
    <undo index="0" exp="ref" v="1" dr="AE134" r="AI134" sId="2"/>
    <undo index="0" exp="ref" v="1" dr="AE134" r="AG134" sId="2"/>
    <undo index="0" exp="ref" v="1" dr="AE134" r="AF134" sId="2"/>
    <undo index="0" exp="ref" v="1" dr="AE133" r="AF133" sId="2"/>
    <undo index="0" exp="ref" v="1" dr="AE132" r="AI132" sId="2"/>
    <undo index="0" exp="ref" v="1" dr="AE132" r="AG132" sId="2"/>
    <undo index="0" exp="ref" v="1" dr="AE132" r="AF132" sId="2"/>
    <undo index="0" exp="ref" v="1" dr="AE131" r="AI131" sId="2"/>
    <undo index="0" exp="ref" v="1" dr="AE131" r="AG131" sId="2"/>
    <undo index="0" exp="ref" v="1" dr="AE131" r="AF131" sId="2"/>
    <undo index="0" exp="ref" v="1" dr="AE130" r="AI130" sId="2"/>
    <undo index="0" exp="ref" v="1" dr="AE130" r="AG130" sId="2"/>
    <undo index="0" exp="ref" v="1" dr="AE130" r="AF130" sId="2"/>
    <undo index="0" exp="ref" v="1" dr="AE129" r="AI129" sId="2"/>
    <undo index="0" exp="ref" v="1" dr="AE129" r="AG129" sId="2"/>
    <undo index="0" exp="ref" v="1" dr="AE129" r="AF129" sId="2"/>
    <undo index="0" exp="ref" v="1" dr="AE128" r="AI128" sId="2"/>
    <undo index="0" exp="ref" v="1" dr="AE128" r="AG128" sId="2"/>
    <undo index="0" exp="ref" v="1" dr="AE128" r="AF128" sId="2"/>
    <undo index="0" exp="ref" v="1" dr="AE127" r="AI127" sId="2"/>
    <undo index="0" exp="ref" v="1" dr="AE127" r="AG127" sId="2"/>
    <undo index="0" exp="ref" v="1" dr="AE127" r="AF127" sId="2"/>
    <undo index="0" exp="ref" v="1" dr="AE126" r="AI126" sId="2"/>
    <undo index="0" exp="ref" v="1" dr="AE126" r="AG126" sId="2"/>
    <undo index="0" exp="ref" v="1" dr="AE126" r="AF126" sId="2"/>
    <undo index="0" exp="ref" v="1" dr="AE125" r="AI125" sId="2"/>
    <undo index="0" exp="ref" v="1" dr="AE125" r="AG125" sId="2"/>
    <undo index="0" exp="ref" v="1" dr="AE125" r="AF125" sId="2"/>
    <undo index="0" exp="ref" v="1" dr="AE124" r="AF124" sId="2"/>
    <undo index="0" exp="ref" v="1" dr="AE123" r="AI123" sId="2"/>
    <undo index="0" exp="ref" v="1" dr="AE123" r="AG123" sId="2"/>
    <undo index="0" exp="ref" v="1" dr="AE123" r="AF123" sId="2"/>
    <undo index="0" exp="ref" v="1" dr="AE122" r="AI122" sId="2"/>
    <undo index="0" exp="ref" v="1" dr="AE122" r="AG122" sId="2"/>
    <undo index="0" exp="ref" v="1" dr="AE122" r="AF122" sId="2"/>
    <undo index="0" exp="ref" v="1" dr="AE121" r="AI121" sId="2"/>
    <undo index="0" exp="ref" v="1" dr="AE121" r="AG121" sId="2"/>
    <undo index="0" exp="ref" v="1" dr="AE121" r="AF121" sId="2"/>
    <undo index="0" exp="ref" v="1" dr="AE120" r="AI120" sId="2"/>
    <undo index="0" exp="ref" v="1" dr="AE120" r="AG120" sId="2"/>
    <undo index="0" exp="ref" v="1" dr="AE120" r="AF120" sId="2"/>
    <undo index="0" exp="ref" v="1" dr="AE119" r="AF119" sId="2"/>
    <undo index="0" exp="ref" v="1" dr="AE118" r="AG118" sId="2"/>
    <undo index="0" exp="ref" v="1" dr="AE118" r="AF118" sId="2"/>
    <undo index="0" exp="ref" v="1" dr="AE117" r="AI117" sId="2"/>
    <undo index="0" exp="ref" v="1" dr="AE117" r="AG117" sId="2"/>
    <undo index="0" exp="ref" v="1" dr="AE117" r="AF117" sId="2"/>
    <undo index="0" exp="ref" v="1" dr="AE116" r="AI116" sId="2"/>
    <undo index="0" exp="ref" v="1" dr="AE116" r="AG116" sId="2"/>
    <undo index="0" exp="ref" v="1" dr="AE116" r="AF116" sId="2"/>
    <undo index="0" exp="ref" v="1" dr="AE115" r="AI115" sId="2"/>
    <undo index="0" exp="ref" v="1" dr="AE115" r="AG115" sId="2"/>
    <undo index="0" exp="ref" v="1" dr="AE115" r="AF115" sId="2"/>
    <undo index="0" exp="ref" v="1" dr="AE114" r="AI114" sId="2"/>
    <undo index="0" exp="ref" v="1" dr="AE114" r="AG114" sId="2"/>
    <undo index="0" exp="ref" v="1" dr="AE114" r="AF114" sId="2"/>
    <undo index="0" exp="ref" v="1" dr="AE113" r="AI113" sId="2"/>
    <undo index="0" exp="ref" v="1" dr="AE113" r="AG113" sId="2"/>
    <undo index="0" exp="ref" v="1" dr="AE113" r="AF113" sId="2"/>
    <undo index="0" exp="ref" v="1" dr="AE111" r="AI111" sId="2"/>
    <undo index="0" exp="ref" v="1" dr="AE111" r="AG111" sId="2"/>
    <undo index="0" exp="ref" v="1" dr="AE111" r="AF111" sId="2"/>
    <undo index="0" exp="ref" v="1" dr="AE110" r="AI110" sId="2"/>
    <undo index="0" exp="ref" v="1" dr="AE110" r="AG110" sId="2"/>
    <undo index="0" exp="ref" v="1" dr="AE110" r="AF110" sId="2"/>
    <undo index="0" exp="ref" v="1" dr="AE109" r="AI109" sId="2"/>
    <undo index="0" exp="ref" v="1" dr="AE109" r="AG109" sId="2"/>
    <undo index="0" exp="ref" v="1" dr="AE109" r="AF109" sId="2"/>
    <undo index="0" exp="ref" v="1" dr="AE108" r="AI108" sId="2"/>
    <undo index="0" exp="ref" v="1" dr="AE108" r="AG108" sId="2"/>
    <undo index="0" exp="ref" v="1" dr="AE108" r="AF108" sId="2"/>
    <undo index="0" exp="ref" v="1" dr="AE107" r="AI107" sId="2"/>
    <undo index="0" exp="ref" v="1" dr="AE107" r="AG107" sId="2"/>
    <undo index="0" exp="ref" v="1" dr="AE107" r="AF107" sId="2"/>
    <undo index="0" exp="ref" v="1" dr="AE106" r="AF106" sId="2"/>
    <undo index="0" exp="ref" v="1" dr="AE105" r="AI105" sId="2"/>
    <undo index="0" exp="ref" v="1" dr="AE105" r="AG105" sId="2"/>
    <undo index="0" exp="ref" v="1" dr="AE105" r="AF105" sId="2"/>
    <undo index="0" exp="ref" v="1" dr="AE104" r="AI104" sId="2"/>
    <undo index="0" exp="ref" v="1" dr="AE104" r="AG104" sId="2"/>
    <undo index="0" exp="ref" v="1" dr="AE104" r="AF104" sId="2"/>
    <undo index="0" exp="ref" v="1" dr="AE103" r="AF103" sId="2"/>
    <undo index="0" exp="ref" v="1" dr="AE102" r="AI102" sId="2"/>
    <undo index="0" exp="ref" v="1" dr="AE102" r="AG102" sId="2"/>
    <undo index="0" exp="ref" v="1" dr="AE102" r="AF102" sId="2"/>
    <undo index="0" exp="ref" v="1" dr="AE101" r="AI101" sId="2"/>
    <undo index="0" exp="ref" v="1" dr="AE101" r="AG101" sId="2"/>
    <undo index="0" exp="ref" v="1" dr="AE101" r="AF101" sId="2"/>
    <undo index="0" exp="ref" v="1" dr="AE100" r="AI100" sId="2"/>
    <undo index="0" exp="ref" v="1" dr="AE100" r="AG100" sId="2"/>
    <undo index="0" exp="ref" v="1" dr="AE100" r="AF100" sId="2"/>
    <undo index="0" exp="ref" v="1" dr="AE99" r="AF99" sId="2"/>
    <undo index="0" exp="ref" v="1" dr="AE98" r="AI98" sId="2"/>
    <undo index="0" exp="ref" v="1" dr="AE98" r="AG98" sId="2"/>
    <undo index="0" exp="ref" v="1" dr="AE98" r="AF98" sId="2"/>
    <undo index="0" exp="ref" v="1" dr="AE97" r="AI97" sId="2"/>
    <undo index="0" exp="ref" v="1" dr="AE97" r="AG97" sId="2"/>
    <undo index="0" exp="ref" v="1" dr="AE97" r="AF97" sId="2"/>
    <undo index="0" exp="ref" v="1" dr="AE96" r="AI96" sId="2"/>
    <undo index="0" exp="ref" v="1" dr="AE96" r="AG96" sId="2"/>
    <undo index="0" exp="ref" v="1" dr="AE96" r="AF96" sId="2"/>
    <undo index="0" exp="ref" v="1" dr="AE95" r="AI95" sId="2"/>
    <undo index="0" exp="ref" v="1" dr="AE95" r="AG95" sId="2"/>
    <undo index="0" exp="ref" v="1" dr="AE95" r="AF95" sId="2"/>
    <undo index="0" exp="ref" v="1" dr="AE94" r="AF94" sId="2"/>
    <undo index="0" exp="ref" v="1" dr="AE93" r="AI93" sId="2"/>
    <undo index="0" exp="ref" v="1" dr="AE93" r="AG93" sId="2"/>
    <undo index="0" exp="ref" v="1" dr="AE93" r="AF93" sId="2"/>
    <undo index="0" exp="ref" v="1" dr="AE92" r="AI92" sId="2"/>
    <undo index="0" exp="ref" v="1" dr="AE92" r="AG92" sId="2"/>
    <undo index="0" exp="ref" v="1" dr="AE92" r="AF92" sId="2"/>
    <undo index="0" exp="ref" v="1" dr="AE91" r="AI91" sId="2"/>
    <undo index="0" exp="ref" v="1" dr="AE91" r="AG91" sId="2"/>
    <undo index="0" exp="ref" v="1" dr="AE91" r="AF91" sId="2"/>
    <undo index="0" exp="ref" v="1" dr="AE90" r="AI90" sId="2"/>
    <undo index="0" exp="ref" v="1" dr="AE90" r="AG90" sId="2"/>
    <undo index="0" exp="ref" v="1" dr="AE90" r="AF90" sId="2"/>
    <undo index="0" exp="ref" v="1" dr="AE89" r="AI89" sId="2"/>
    <undo index="0" exp="ref" v="1" dr="AE89" r="AG89" sId="2"/>
    <undo index="0" exp="ref" v="1" dr="AE89" r="AF89" sId="2"/>
    <undo index="0" exp="ref" v="1" dr="AE88" r="AI88" sId="2"/>
    <undo index="0" exp="ref" v="1" dr="AE88" r="AG88" sId="2"/>
    <undo index="0" exp="ref" v="1" dr="AE88" r="AF88" sId="2"/>
    <undo index="0" exp="ref" v="1" dr="AE87" r="AI87" sId="2"/>
    <undo index="0" exp="ref" v="1" dr="AE87" r="AG87" sId="2"/>
    <undo index="0" exp="ref" v="1" dr="AE87" r="AF87" sId="2"/>
    <undo index="0" exp="ref" v="1" dr="AE86" r="AF86" sId="2"/>
    <undo index="0" exp="ref" v="1" dr="AE85" r="AI85" sId="2"/>
    <undo index="0" exp="ref" v="1" dr="AE85" r="AG85" sId="2"/>
    <undo index="0" exp="ref" v="1" dr="AE85" r="AF85" sId="2"/>
    <undo index="0" exp="ref" v="1" dr="AE84" r="AI84" sId="2"/>
    <undo index="0" exp="ref" v="1" dr="AE84" r="AG84" sId="2"/>
    <undo index="0" exp="ref" v="1" dr="AE84" r="AF84" sId="2"/>
    <undo index="0" exp="ref" v="1" dr="AE83" r="AI83" sId="2"/>
    <undo index="0" exp="ref" v="1" dr="AE83" r="AG83" sId="2"/>
    <undo index="0" exp="ref" v="1" dr="AE83" r="AF83" sId="2"/>
    <undo index="0" exp="ref" v="1" dr="AE82" r="AI82" sId="2"/>
    <undo index="0" exp="ref" v="1" dr="AE82" r="AG82" sId="2"/>
    <undo index="0" exp="ref" v="1" dr="AE82" r="AF82" sId="2"/>
    <undo index="0" exp="ref" v="1" dr="AE81" r="AI81" sId="2"/>
    <undo index="0" exp="ref" v="1" dr="AE81" r="AG81" sId="2"/>
    <undo index="0" exp="ref" v="1" dr="AE81" r="AF81" sId="2"/>
    <undo index="0" exp="ref" v="1" dr="AE80" r="AI80" sId="2"/>
    <undo index="0" exp="ref" v="1" dr="AE80" r="AG80" sId="2"/>
    <undo index="0" exp="ref" v="1" dr="AE80" r="AF80" sId="2"/>
    <undo index="0" exp="ref" v="1" dr="AE79" r="AI79" sId="2"/>
    <undo index="0" exp="ref" v="1" dr="AE79" r="AG79" sId="2"/>
    <undo index="0" exp="ref" v="1" dr="AE79" r="AF79" sId="2"/>
    <undo index="0" exp="ref" v="1" dr="AE78" r="AI78" sId="2"/>
    <undo index="0" exp="ref" v="1" dr="AE78" r="AG78" sId="2"/>
    <undo index="0" exp="ref" v="1" dr="AE78" r="AF78" sId="2"/>
    <undo index="0" exp="ref" v="1" dr="AE77" r="AI77" sId="2"/>
    <undo index="0" exp="ref" v="1" dr="AE77" r="AG77" sId="2"/>
    <undo index="0" exp="ref" v="1" dr="AE77" r="AF77" sId="2"/>
    <undo index="0" exp="ref" v="1" dr="AE76" r="AI76" sId="2"/>
    <undo index="0" exp="ref" v="1" dr="AE76" r="AG76" sId="2"/>
    <undo index="0" exp="ref" v="1" dr="AE76" r="AF76" sId="2"/>
    <undo index="0" exp="ref" v="1" dr="AE75" r="AI75" sId="2"/>
    <undo index="0" exp="ref" v="1" dr="AE75" r="AG75" sId="2"/>
    <undo index="0" exp="ref" v="1" dr="AE75" r="AF75" sId="2"/>
    <undo index="0" exp="ref" v="1" dr="AE74" r="AI74" sId="2"/>
    <undo index="0" exp="ref" v="1" dr="AE74" r="AG74" sId="2"/>
    <undo index="0" exp="ref" v="1" dr="AE74" r="AF74" sId="2"/>
    <undo index="0" exp="ref" v="1" dr="AE73" r="AI73" sId="2"/>
    <undo index="0" exp="ref" v="1" dr="AE73" r="AG73" sId="2"/>
    <undo index="0" exp="ref" v="1" dr="AE73" r="AF73" sId="2"/>
    <undo index="0" exp="ref" v="1" dr="AE72" r="AI72" sId="2"/>
    <undo index="0" exp="ref" v="1" dr="AE72" r="AG72" sId="2"/>
    <undo index="0" exp="ref" v="1" dr="AE72" r="AF72" sId="2"/>
    <undo index="0" exp="ref" v="1" dr="AE71" r="AI71" sId="2"/>
    <undo index="0" exp="ref" v="1" dr="AE71" r="AG71" sId="2"/>
    <undo index="0" exp="ref" v="1" dr="AE71" r="AF71" sId="2"/>
    <undo index="0" exp="ref" v="1" dr="AE70" r="AI70" sId="2"/>
    <undo index="0" exp="ref" v="1" dr="AE70" r="AG70" sId="2"/>
    <undo index="0" exp="ref" v="1" dr="AE70" r="AF70" sId="2"/>
    <undo index="0" exp="ref" v="1" dr="AE69" r="AI69" sId="2"/>
    <undo index="0" exp="ref" v="1" dr="AE69" r="AG69" sId="2"/>
    <undo index="0" exp="ref" v="1" dr="AE69" r="AF69" sId="2"/>
    <undo index="0" exp="ref" v="1" dr="AE68" r="AI68" sId="2"/>
    <undo index="0" exp="ref" v="1" dr="AE68" r="AG68" sId="2"/>
    <undo index="0" exp="ref" v="1" dr="AE68" r="AF68" sId="2"/>
    <undo index="0" exp="ref" v="1" dr="AE67" r="AI67" sId="2"/>
    <undo index="0" exp="ref" v="1" dr="AE67" r="AG67" sId="2"/>
    <undo index="0" exp="ref" v="1" dr="AE67" r="AF67" sId="2"/>
    <undo index="0" exp="ref" v="1" dr="AE66" r="AI66" sId="2"/>
    <undo index="0" exp="ref" v="1" dr="AE66" r="AG66" sId="2"/>
    <undo index="0" exp="ref" v="1" dr="AE66" r="AF66" sId="2"/>
    <undo index="0" exp="ref" v="1" dr="AE65" r="AI65" sId="2"/>
    <undo index="0" exp="ref" v="1" dr="AE65" r="AG65" sId="2"/>
    <undo index="0" exp="ref" v="1" dr="AE65" r="AF65" sId="2"/>
    <undo index="0" exp="ref" v="1" dr="AE63" r="AI63" sId="2"/>
    <undo index="0" exp="ref" v="1" dr="AE63" r="AG63" sId="2"/>
    <undo index="0" exp="ref" v="1" dr="AE63" r="AF63" sId="2"/>
    <undo index="0" exp="ref" v="1" dr="AE62" r="AI62" sId="2"/>
    <undo index="0" exp="ref" v="1" dr="AE62" r="AG62" sId="2"/>
    <undo index="0" exp="ref" v="1" dr="AE62" r="AF62" sId="2"/>
    <undo index="0" exp="ref" v="1" dr="AE61" r="AI61" sId="2"/>
    <undo index="0" exp="ref" v="1" dr="AE61" r="AG61" sId="2"/>
    <undo index="0" exp="ref" v="1" dr="AE61" r="AF61" sId="2"/>
    <undo index="0" exp="ref" v="1" dr="AE60" r="AF60" sId="2"/>
    <undo index="0" exp="ref" v="1" dr="AE59" r="AI59" sId="2"/>
    <undo index="0" exp="ref" v="1" dr="AE59" r="AG59" sId="2"/>
    <undo index="0" exp="ref" v="1" dr="AE59" r="AF59" sId="2"/>
    <undo index="0" exp="ref" v="1" dr="AE58" r="AI58" sId="2"/>
    <undo index="0" exp="ref" v="1" dr="AE58" r="AG58" sId="2"/>
    <undo index="0" exp="ref" v="1" dr="AE58" r="AF58" sId="2"/>
    <undo index="0" exp="ref" v="1" dr="AE57" r="AI57" sId="2"/>
    <undo index="0" exp="ref" v="1" dr="AE57" r="AG57" sId="2"/>
    <undo index="0" exp="ref" v="1" dr="AE57" r="AF57" sId="2"/>
    <undo index="0" exp="ref" v="1" dr="AE56" r="AI56" sId="2"/>
    <undo index="0" exp="ref" v="1" dr="AE56" r="AG56" sId="2"/>
    <undo index="0" exp="ref" v="1" dr="AE56" r="AF56" sId="2"/>
    <undo index="0" exp="ref" v="1" dr="AE55" r="AI55" sId="2"/>
    <undo index="0" exp="ref" v="1" dr="AE55" r="AG55" sId="2"/>
    <undo index="0" exp="ref" v="1" dr="AE55" r="AF55" sId="2"/>
    <undo index="0" exp="ref" v="1" dr="AE54" r="AF54" sId="2"/>
    <undo index="0" exp="ref" v="1" dr="AE53" r="AI53" sId="2"/>
    <undo index="0" exp="ref" v="1" dr="AE53" r="AG53" sId="2"/>
    <undo index="0" exp="ref" v="1" dr="AE53" r="AF53" sId="2"/>
    <undo index="0" exp="ref" v="1" dr="AE52" r="AI52" sId="2"/>
    <undo index="0" exp="ref" v="1" dr="AE52" r="AG52" sId="2"/>
    <undo index="0" exp="ref" v="1" dr="AE52" r="AF52" sId="2"/>
    <undo index="0" exp="ref" v="1" dr="AE51" r="AF51" sId="2"/>
    <undo index="0" exp="ref" v="1" dr="AE50" r="AI50" sId="2"/>
    <undo index="0" exp="ref" v="1" dr="AE50" r="AG50" sId="2"/>
    <undo index="0" exp="ref" v="1" dr="AE50" r="AF50" sId="2"/>
    <undo index="0" exp="ref" v="1" dr="AE49" r="AI49" sId="2"/>
    <undo index="0" exp="ref" v="1" dr="AE49" r="AG49" sId="2"/>
    <undo index="0" exp="ref" v="1" dr="AE49" r="AF49" sId="2"/>
    <undo index="0" exp="ref" v="1" dr="AE48" r="AI48" sId="2"/>
    <undo index="0" exp="ref" v="1" dr="AE48" r="AG48" sId="2"/>
    <undo index="0" exp="ref" v="1" dr="AE48" r="AF48" sId="2"/>
    <undo index="0" exp="ref" v="1" dr="AE47" r="AI47" sId="2"/>
    <undo index="0" exp="ref" v="1" dr="AE47" r="AG47" sId="2"/>
    <undo index="0" exp="ref" v="1" dr="AE47" r="AF47" sId="2"/>
    <undo index="0" exp="ref" v="1" dr="AE46" r="AF46" sId="2"/>
    <undo index="0" exp="ref" v="1" dr="AE45" r="AI45" sId="2"/>
    <undo index="0" exp="ref" v="1" dr="AE45" r="AG45" sId="2"/>
    <undo index="0" exp="ref" v="1" dr="AE45" r="AF45" sId="2"/>
    <undo index="0" exp="ref" v="1" dr="AE44" r="AI44" sId="2"/>
    <undo index="0" exp="ref" v="1" dr="AE44" r="AG44" sId="2"/>
    <undo index="0" exp="ref" v="1" dr="AE44" r="AF44" sId="2"/>
    <undo index="0" exp="ref" v="1" dr="AE43" r="AI43" sId="2"/>
    <undo index="0" exp="ref" v="1" dr="AE43" r="AG43" sId="2"/>
    <undo index="0" exp="ref" v="1" dr="AE43" r="AF43" sId="2"/>
    <undo index="0" exp="ref" v="1" dr="AE42" r="AI42" sId="2"/>
    <undo index="0" exp="ref" v="1" dr="AE42" r="AG42" sId="2"/>
    <undo index="0" exp="ref" v="1" dr="AE42" r="AF42" sId="2"/>
    <undo index="0" exp="ref" v="1" dr="AE41" r="AI41" sId="2"/>
    <undo index="0" exp="ref" v="1" dr="AE41" r="AG41" sId="2"/>
    <undo index="0" exp="ref" v="1" dr="AE41" r="AF41" sId="2"/>
    <undo index="0" exp="ref" v="1" dr="AE40" r="AI40" sId="2"/>
    <undo index="0" exp="ref" v="1" dr="AE40" r="AG40" sId="2"/>
    <undo index="0" exp="ref" v="1" dr="AE40" r="AF40" sId="2"/>
    <undo index="0" exp="ref" v="1" dr="AE39" r="AI39" sId="2"/>
    <undo index="0" exp="ref" v="1" dr="AE39" r="AG39" sId="2"/>
    <undo index="0" exp="ref" v="1" dr="AE39" r="AF39" sId="2"/>
    <undo index="0" exp="ref" v="1" dr="AE38" r="AF38" sId="2"/>
    <undo index="0" exp="ref" v="1" dr="AE37" r="AI37" sId="2"/>
    <undo index="0" exp="ref" v="1" dr="AE37" r="AG37" sId="2"/>
    <undo index="0" exp="ref" v="1" dr="AE37" r="AF37" sId="2"/>
    <undo index="0" exp="ref" v="1" dr="AE36" r="AI36" sId="2"/>
    <undo index="0" exp="ref" v="1" dr="AE36" r="AG36" sId="2"/>
    <undo index="0" exp="ref" v="1" dr="AE36" r="AF36" sId="2"/>
    <undo index="0" exp="ref" v="1" dr="AE35" r="AI35" sId="2"/>
    <undo index="0" exp="ref" v="1" dr="AE35" r="AG35" sId="2"/>
    <undo index="0" exp="ref" v="1" dr="AE35" r="AF35" sId="2"/>
    <undo index="0" exp="ref" v="1" dr="AE34" r="AI34" sId="2"/>
    <undo index="0" exp="ref" v="1" dr="AE34" r="AG34" sId="2"/>
    <undo index="0" exp="ref" v="1" dr="AE34" r="AF34" sId="2"/>
    <undo index="0" exp="ref" v="1" dr="AE33" r="AF33" sId="2"/>
    <undo index="0" exp="ref" v="1" dr="AE32" r="AI32" sId="2"/>
    <undo index="0" exp="ref" v="1" dr="AE32" r="AG32" sId="2"/>
    <undo index="0" exp="ref" v="1" dr="AE32" r="AF32" sId="2"/>
    <undo index="0" exp="ref" v="1" dr="AE31" r="AI31" sId="2"/>
    <undo index="0" exp="ref" v="1" dr="AE31" r="AG31" sId="2"/>
    <undo index="0" exp="ref" v="1" dr="AE31" r="AF31" sId="2"/>
    <undo index="0" exp="ref" v="1" dr="AE30" r="AI30" sId="2"/>
    <undo index="0" exp="ref" v="1" dr="AE30" r="AG30" sId="2"/>
    <undo index="0" exp="ref" v="1" dr="AE30" r="AF30" sId="2"/>
    <undo index="0" exp="ref" v="1" dr="AE29" r="AI29" sId="2"/>
    <undo index="0" exp="ref" v="1" dr="AE29" r="AG29" sId="2"/>
    <undo index="0" exp="ref" v="1" dr="AE29" r="AF29" sId="2"/>
    <undo index="0" exp="ref" v="1" dr="AE28" r="AI28" sId="2"/>
    <undo index="0" exp="ref" v="1" dr="AE28" r="AG28" sId="2"/>
    <undo index="0" exp="ref" v="1" dr="AE28" r="AF28" sId="2"/>
    <undo index="0" exp="ref" v="1" dr="AE27" r="AI27" sId="2"/>
    <undo index="0" exp="ref" v="1" dr="AE27" r="AG27" sId="2"/>
    <undo index="0" exp="ref" v="1" dr="AE27" r="AF27" sId="2"/>
    <undo index="0" exp="ref" v="1" dr="AE26" r="AI26" sId="2"/>
    <undo index="0" exp="ref" v="1" dr="AE26" r="AG26" sId="2"/>
    <undo index="0" exp="ref" v="1" dr="AE26" r="AF26" sId="2"/>
    <undo index="0" exp="ref" v="1" dr="AE25" r="AI25" sId="2"/>
    <undo index="0" exp="ref" v="1" dr="AE25" r="AG25" sId="2"/>
    <undo index="0" exp="ref" v="1" dr="AE25" r="AF25" sId="2"/>
    <undo index="0" exp="ref" v="1" dr="AE24" r="AI24" sId="2"/>
    <undo index="0" exp="ref" v="1" dr="AE24" r="AG24" sId="2"/>
    <undo index="0" exp="ref" v="1" dr="AE24" r="AF24" sId="2"/>
    <undo index="0" exp="ref" v="1" dr="AE23" r="AI23" sId="2"/>
    <undo index="0" exp="ref" v="1" dr="AE23" r="AG23" sId="2"/>
    <undo index="0" exp="ref" v="1" dr="AE23" r="AF23" sId="2"/>
    <undo index="0" exp="ref" v="1" dr="AE22" r="AI22" sId="2"/>
    <undo index="0" exp="ref" v="1" dr="AE22" r="AG22" sId="2"/>
    <undo index="0" exp="ref" v="1" dr="AE22" r="AF22" sId="2"/>
    <undo index="0" exp="ref" v="1" dr="AE21" r="AI21" sId="2"/>
    <undo index="0" exp="ref" v="1" dr="AE21" r="AG21" sId="2"/>
    <undo index="0" exp="ref" v="1" dr="AE21" r="AF21" sId="2"/>
    <undo index="0" exp="ref" v="1" dr="AE20" r="AF20" sId="2"/>
    <undo index="0" exp="ref" v="1" dr="AE19" r="AI19" sId="2"/>
    <undo index="0" exp="ref" v="1" dr="AE19" r="AG19" sId="2"/>
    <undo index="0" exp="ref" v="1" dr="AE19" r="AF19" sId="2"/>
    <undo index="0" exp="ref" v="1" dr="AE18" r="AI18" sId="2"/>
    <undo index="0" exp="ref" v="1" dr="AE18" r="AG18" sId="2"/>
    <undo index="0" exp="ref" v="1" dr="AE18" r="AF18" sId="2"/>
    <undo index="0" exp="ref" v="1" dr="AE17" r="AI17" sId="2"/>
    <undo index="0" exp="ref" v="1" dr="AE17" r="AG17" sId="2"/>
    <undo index="0" exp="ref" v="1" dr="AE17" r="AF17" sId="2"/>
    <undo index="0" exp="ref" v="1" dr="AE16" r="AI16" sId="2"/>
    <undo index="0" exp="ref" v="1" dr="AE16" r="AG16" sId="2"/>
    <undo index="0" exp="ref" v="1" dr="AE16" r="AF16" sId="2"/>
    <undo index="0" exp="ref" v="1" dr="AE15" r="AI15" sId="2"/>
    <undo index="0" exp="ref" v="1" dr="AE15" r="AG15" sId="2"/>
    <undo index="0" exp="ref" v="1" dr="AE15" r="AF15" sId="2"/>
    <undo index="0" exp="ref" v="1" dr="AE14" r="AI14" sId="2"/>
    <undo index="0" exp="ref" v="1" dr="AE14" r="AG14" sId="2"/>
    <undo index="0" exp="ref" v="1" dr="AE14" r="AF14" sId="2"/>
    <undo index="0" exp="ref" v="1" dr="AE13" r="AI13" sId="2"/>
    <undo index="0" exp="ref" v="1" dr="AE13" r="AG13" sId="2"/>
    <undo index="0" exp="ref" v="1" dr="AE13" r="AF13" sId="2"/>
    <undo index="0" exp="ref" v="1" dr="AE12" r="AI12" sId="2"/>
    <undo index="0" exp="ref" v="1" dr="AE12" r="AG12" sId="2"/>
    <undo index="0" exp="ref" v="1" dr="AE12" r="AF12" sId="2"/>
    <undo index="0" exp="ref" v="1" dr="AE11" r="AI11" sId="2"/>
    <undo index="0" exp="ref" v="1" dr="AE11" r="AG11" sId="2"/>
    <undo index="0" exp="ref" v="1" dr="AE11" r="AF11" sId="2"/>
    <undo index="0" exp="ref" v="1" dr="AE9" r="AI9" sId="2"/>
    <undo index="0" exp="ref" v="1" dr="AE9" r="AG9" sId="2"/>
    <undo index="0" exp="ref" v="1" dr="AE9" r="AF9" sId="2"/>
    <undo index="0" exp="ref" v="1" dr="AE8" r="AI8" sId="2"/>
    <undo index="0" exp="ref" v="1" dr="AE8" r="AG8" sId="2"/>
    <undo index="0" exp="ref" v="1" dr="AE8" r="AF8" sId="2"/>
    <undo index="0" exp="ref" v="1" dr="AE7" r="AI7" sId="2"/>
    <undo index="0" exp="ref" v="1" dr="AE7" r="AG7" sId="2"/>
    <undo index="0" exp="ref" v="1" dr="AE7" r="AF7" sId="2"/>
    <undo index="0" exp="ref" v="1" dr="AE6" r="AI6" sId="2"/>
    <undo index="0" exp="ref" v="1" dr="AE6" r="AG6" sId="2"/>
    <undo index="0" exp="ref" v="1" dr="AE6" r="AF6" sId="2"/>
    <undo index="0" exp="ref" v="1" dr="AE5" r="AI5" sId="2"/>
    <undo index="0" exp="ref" v="1" dr="AE5" r="AG5" sId="2"/>
    <undo index="0" exp="ref" v="1" dr="AE5" r="AF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BD$1:$BD$1048576" dn="Z_50921383_7DBA_4510_9D4A_313E4C433247_.wvu.Cols" sId="2"/>
    <undo index="65535" exp="area" ref3D="1" dr="$BB$1:$BC$1048576" dn="Z_50921383_7DBA_4510_9D4A_313E4C433247_.wvu.Cols" sId="2"/>
    <undo index="1" exp="area" ref3D="1" dr="$AE$1:$AV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BB$1:$BC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O$1:$BQ$1048576" dn="Z_22DCB34F_2C24_4230_98F6_DAF7677861F8_.wvu.Cols" sId="2"/>
    <undo index="65535" exp="area" ref3D="1" dr="$AI$1:$AJ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BB$1:$BC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O$1:$BQ$1048576" dn="Z_70379542_B2D6_40D2_80AE_F1B0F6194280_.wvu.Cols" sId="2"/>
    <undo index="65535" exp="area" ref3D="1" dr="$AI$1:$AJ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BB$1:$BC$1048576" dn="Z_D36219D0_A7BF_4FA8_8DD8_488F13E3673E_.wvu.Cols" sId="2"/>
    <undo index="65535" exp="area" ref3D="1" dr="$AG$1:$AU$1048576" dn="Z_E5AB5744_4C8A_40CE_9F0B_33627CEEF0B3_.wvu.Cols" sId="2"/>
    <undo index="65535" exp="area" ref3D="1" dr="$A$2:$XFD$3" dn="Z_D804A323_1934_42A5_ADE5_667998EEFD9B_.wvu.PrintTitles" sId="2"/>
    <undo index="65535" exp="area" ref3D="1" dr="$AX$1:$BA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BB$1:$BC$1048576" dn="Z_8DC3BF2D_804D_41E7_9D94_D62D5D3A81A6_.wvu.Cols" sId="2"/>
    <undo index="65535" exp="area" ref3D="1" dr="$A$2:$XFD$3" dn="Z_8DC3BF2D_804D_41E7_9D94_D62D5D3A81A6_.wvu.PrintTitles" sId="2"/>
    <undo index="65535" exp="area" ref3D="1" dr="$AX$1:$BA$1048576" dn="Z_8CF23890_B80D_43CE_AC47_A5A077AE53A3_.wvu.Cols" sId="2"/>
    <undo index="65535" exp="area" ref3D="1" dr="$AV$1:$AV$1048576" dn="Z_8CF23890_B80D_43CE_AC47_A5A077AE53A3_.wvu.Cols" sId="2"/>
    <undo index="65535" exp="area" ref3D="1" dr="$A$2:$XFD$3" dn="Z_9A544348_C62B_4C52_9881_7B81D8AABC20_.wvu.PrintTitles" sId="2"/>
    <undo index="65535" exp="area" ref3D="1" dr="$BB$1:$BC$1048576" dn="Z_C22417F1_0922_495C_826E_BDAEA7C2F5B1_.wvu.Cols" sId="2"/>
    <undo index="65535" exp="area" ref3D="1" dr="$BB$1:$BD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BB$1:$BD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  <numFmt numFmtId="3" formatCode="#,##0"/>
      </dxf>
    </rfmt>
    <rcc rId="0" sId="2" dxf="1">
      <nc r="AE1" t="inlineStr">
        <is>
          <t>7.</t>
        </is>
      </nc>
      <ndxf>
        <numFmt numFmtId="0" formatCode="General"/>
      </ndxf>
    </rcc>
    <rcc rId="0" sId="2" dxf="1">
      <nc r="AE2" t="inlineStr">
        <is>
          <t>Maximális kapacitás/Maximum capacity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(1000cm/h)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">
        <v>30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SUBTOTAL(9,AE11:AE13)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">
        <v>23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">
        <v>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">
        <v>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">
        <v>200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">
        <v>17.399999999999999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">
        <v>2.6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SUBTOTAL(9,AE34:AE35)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">
        <v>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">
        <v>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">
        <v>8.5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">
        <v>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">
        <v>800</v>
      </nc>
      <ndxf>
        <font>
          <sz val="11"/>
          <color rgb="FFFF0000"/>
          <family val="2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">
        <v>800</v>
      </nc>
      <ndxf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SUBTOTAL(9,AE47:AE48)</f>
      </nc>
      <ndxf>
        <numFmt numFmtId="168" formatCode="#,##0.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">
        <v>20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">
        <v>0.5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SUBTOTAL(9,AE52:AE53)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2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3">
        <v>10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SUBTOTAL(9,AE55:AE56)</f>
      </nc>
      <ndxf>
        <font>
          <sz val="11"/>
          <color rgb="FFFF0000"/>
          <family val="2"/>
        </font>
        <numFmt numFmtId="168" formatCode="#,##0.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5">
        <v>105</v>
      </nc>
      <ndxf>
        <font>
          <sz val="11"/>
          <color rgb="FFFF0000"/>
          <family val="2"/>
        </font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6">
        <v>17.5</v>
      </nc>
      <ndxf>
        <numFmt numFmtId="168" formatCode="#,##0.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7">
        <v>1.5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8">
        <v>2.5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9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1">
        <v>8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2">
        <v>35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3">
        <v>41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168" formatCode="#,##0.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5">
        <v>72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6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7">
        <v>60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8">
        <v>70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9">
        <v>270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0">
        <v>65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1">
        <v>200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2">
        <v>40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3">
        <v>142.5</v>
      </nc>
      <ndxf>
        <numFmt numFmtId="168" formatCode="#,##0.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4">
        <v>170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5">
        <v>100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6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7">
        <v>25</v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8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9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0">
        <v>7.5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1">
        <v>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2">
        <v>0.5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3">
        <v>200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4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5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6">
        <v>132</v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32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100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9">
        <v>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0">
        <v>11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1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2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3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5">
        <v>80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6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7">
        <v>50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8">
        <v>24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SUBTOTAL(9,AE100:AE102)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0">
        <v>23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1">
        <v>17.5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2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SUBTOTAL(9,AE104:AE105)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4">
        <v>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5">
        <v>10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SUBTOTAL(9,AE107:AE108)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7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8">
        <v>20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9">
        <v>800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0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1">
        <v>37.67</v>
      </nc>
      <ndxf>
        <numFmt numFmtId="4" formatCode="#,##0.0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3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4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5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6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7">
        <v>9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8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9">
        <v>4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0">
        <v>23</v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1">
        <v>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2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3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SUBTOTAL(9,AE125:AE126)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5">
        <v>22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6">
        <v>22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7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8">
        <v>10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9">
        <v>16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0">
        <v>13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1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2">
        <v>19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SUBTOTAL(9,AE134:AE135)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4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5">
        <v>17.649999999999999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SUBTOTAL(9,AE137:AE138)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7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8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9">
        <v>100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0">
        <v>10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1">
        <v>15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SUBTOTAL(9,AE143:AE144)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3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4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SUBTOTAL(9,AE146:AE148)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6">
        <v>40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7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8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9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SUBTOTAL(9,AE151:AE152)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1">
        <v>20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2">
        <v>17.5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3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4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5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6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7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8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9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0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1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2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3">
        <v>16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4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5">
        <v>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6">
        <v>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7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8">
        <v>32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9">
        <v>17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0">
        <v>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1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2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3">
        <v>35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SUBTOTAL(9,AE175:AE176)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5">
        <v>23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6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SUBTOTAL(9,AE178:AE180)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8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9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0">
        <v>1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1">
        <v>11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2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3">
        <v>1.5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4">
        <v>2.5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SUBTOTAL(9,AE186:AE188)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6">
        <v>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7">
        <v>14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8">
        <v>8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14</v>
      </nc>
      <ndxf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SUBTOTAL(9,AE191:AE194)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1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2">
        <v>15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3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4">
        <v>7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5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6">
        <v>24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7">
        <v>22.5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SUBTOTAL(9,AE199:AE200)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9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0">
        <v>7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1">
        <v>550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2">
        <v>11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3">
        <v>16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4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5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SUBTOTAL(9,AE207:AE208)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7">
        <v>7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8">
        <v>20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9">
        <v>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0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1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2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3">
        <v>15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4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5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6">
        <v>4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7">
        <v>22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8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9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0">
        <v>12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1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2">
        <v>12.5</v>
      </nc>
      <ndxf>
        <numFmt numFmtId="168" formatCode="#,##0.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3">
        <v>12.5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4">
        <v>0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5">
        <v>12.5</v>
      </nc>
      <ndxf>
        <numFmt numFmtId="168" formatCode="#,##0.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6">
        <v>12.5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7">
        <v>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8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9">
        <v>30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0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1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2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3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SUBTOTAL(9,AE235:AE236)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5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6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7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8">
        <v>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9">
        <v>10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0">
        <v>3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1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2">
        <v>10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3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4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5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6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SUBTOTAL(9,AE248:AE249)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8">
        <v>7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9">
        <v>6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SUBTOTAL(9,AE251:AE252)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1">
        <v>45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2">
        <v>39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3">
        <v>10.5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4">
        <v>1.5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5">
        <v>26.5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6">
        <v>25</v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E257">
        <v>23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SUBTOTAL(9,AE259:AE260)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9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0">
        <v>47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1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2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3">
        <v>18.5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4">
        <v>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5">
        <v>17.25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SUBTOTAL(9,AE267:AE268)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7">
        <v>2.75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8">
        <v>40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9">
        <v>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0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1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2">
        <v>3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3">
        <v>47.4</v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4">
        <v>47.4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5">
        <v>0.15</v>
      </nc>
      <ndxf>
        <numFmt numFmtId="165" formatCode="#,##0.00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6">
        <v>2.6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7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8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9">
        <v>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0">
        <v>7.5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1">
        <v>3.5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2">
        <v>4.5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3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4">
        <v>15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5">
        <v>12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6">
        <v>1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7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8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SUBTOTAL(9,AE290:AE292)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0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1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2">
        <v>40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2.5</v>
      </nc>
      <ndxf>
        <numFmt numFmtId="168" formatCode="#,##0.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4">
        <v>12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5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SUBTOTAL(9,AE297:AE298)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7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8">
        <v>11.2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9">
        <v>7.3</v>
      </nc>
      <ndxf>
        <numFmt numFmtId="168" formatCode="#,##0.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0">
        <v>5.6</v>
      </nc>
      <ndxf>
        <numFmt numFmtId="168" formatCode="#,##0.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SUBTOTAL(9,AE302:AE303)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2">
        <v>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3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4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5">
        <v>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6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7">
        <v>5.5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8">
        <v>1.5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9">
        <v>80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0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1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2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3">
        <v>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4">
        <v>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5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AE317+AE318+AE319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7">
        <v>22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8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9">
        <v>40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0">
        <v>46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1">
        <v>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2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3">
        <v>30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4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SUBTOTAL(9,AE326:AE327)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6">
        <v>23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7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8">
        <v>3.6</v>
      </nc>
      <ndxf>
        <numFmt numFmtId="168" formatCode="#,##0.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9">
        <v>6.4</v>
      </nc>
      <ndxf>
        <numFmt numFmtId="168" formatCode="#,##0.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0">
        <v>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1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2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3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4">
        <v>26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5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6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7">
        <v>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8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9">
        <v>12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0">
        <v>12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1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2">
        <v>22.5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SUBTOTAL(9,AE344:AE345)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4">
        <v>20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5">
        <v>20</v>
      </nc>
      <ndxf>
        <font>
          <sz val="11"/>
          <color rgb="FFFF0000"/>
          <family val="2"/>
        </font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6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7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SUBTOTAL(9,AE349:AE350)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9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0">
        <v>7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1">
        <v>26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2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3">
        <v>30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4">
        <v>19.100000000000001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5">
        <v>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6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SUBTOTAL(9,AE358:AE359)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8">
        <v>16.5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9">
        <v>16.5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0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1">
        <v>17.5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2">
        <v>8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3">
        <v>4.5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4">
        <v>8.5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SUBTOTAL(9,AE366:AE367)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6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7">
        <v>16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8">
        <v>4.8</v>
      </nc>
      <ndxf>
        <numFmt numFmtId="168" formatCode="#,##0.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9">
        <v>0.2</v>
      </nc>
      <ndxf>
        <numFmt numFmtId="168" formatCode="#,##0.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0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SUBTOTAL(9,AE372:AE373)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2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3">
        <v>14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4">
        <v>404</v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300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104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7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SUBTOTAL(9,AE379:AE381)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9">
        <v>30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0">
        <v>30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1">
        <v>40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SUBTOTAL(9,AE383:AE385)</f>
      </nc>
      <ndxf>
        <numFmt numFmtId="168" formatCode="#,##0.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3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4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5">
        <v>16.5</v>
      </nc>
      <ndxf>
        <numFmt numFmtId="168" formatCode="#,##0.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SUBTOTAL(9,AE387:AE388)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7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8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9">
        <v>30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SUBTOTAL(9,AE391:AE392)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1">
        <v>13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2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3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4">
        <v>37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5">
        <v>13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SUBTOTAL(9,AE397:AE398)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7">
        <v>22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8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SUBTOTAL(9,AE400:AE402)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0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1">
        <v>12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2">
        <v>22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SUBTOTAL(9,AE404:AE406)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4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5">
        <v>25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6">
        <v>30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7">
        <v>25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8">
        <v>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9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0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1">
        <v>40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2">
        <v>26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3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4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5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6">
        <v>14.4</v>
      </nc>
      <ndxf>
        <numFmt numFmtId="168" formatCode="#,##0.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7">
        <v>250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8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9">
        <v>80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0">
        <v>40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1">
        <v>28</v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2">
        <v>3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3">
        <v>6.5</v>
      </nc>
      <ndxf>
        <numFmt numFmtId="168" formatCode="#,##0.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SUBTOTAL(9,AE425:AE427)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5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6">
        <v>11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7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SUBTOTAL(9,AE429:AE430)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9">
        <v>58.5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0">
        <v>8.5</v>
      </nc>
      <ndxf>
        <numFmt numFmtId="168" formatCode="#,##0.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1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2">
        <v>10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3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4">
        <v>20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5">
        <v>2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6">
        <v>18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7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8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9">
        <v>7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SUBTOTAL(9,AE441:AE442)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1">
        <v>13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2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3">
        <v>1.2</v>
      </nc>
      <ndxf>
        <numFmt numFmtId="168" formatCode="#,##0.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4">
        <v>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SUBTOTAL(9,AE446:AE447)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6">
        <v>25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7">
        <v>10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8">
        <v>20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9">
        <v>15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0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1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2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3">
        <v>2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4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SUBTOTAL(9,AE456:AE458)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6">
        <v>7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7">
        <v>15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8">
        <v>9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9">
        <v>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SUBTOTAL(9,AE461:AE463)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1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2">
        <v>45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3">
        <v>20</v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4">
        <v>26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5">
        <v>7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6">
        <v>15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SUBTOTAL(9,AE468:AE469)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8">
        <v>33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9">
        <v>27</v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0">
        <v>40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1">
        <v>25</v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2">
        <v>25.6</v>
      </nc>
      <ndxf>
        <numFmt numFmtId="168" formatCode="#,##0.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numFmt numFmtId="0" formatCode="General"/>
        <alignment horizontal="center" vertical="center"/>
      </dxf>
    </rfmt>
    <rfmt sheetId="2" sqref="AE474" start="0" length="0">
      <dxf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4">
      <nc r="AE477">
        <v>429</v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8">
        <v>90</v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9">
        <v>120</v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0">
        <v>708</v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E482">
        <v>112.5</v>
      </nc>
      <ndxf>
        <numFmt numFmtId="168" formatCode="#,##0.0"/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 numFmtId="4">
      <nc r="AE483">
        <v>416.66699999999997</v>
      </nc>
      <ndxf>
        <numFmt numFmtId="168" formatCode="#,##0.0"/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E485">
        <v>10</v>
      </nc>
      <ndxf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6">
        <v>50</v>
      </nc>
      <ndxf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7">
        <v>24</v>
      </nc>
      <ndxf>
        <alignment horizontal="center" vertical="center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8">
        <v>75</v>
      </nc>
      <ndxf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9">
        <v>75</v>
      </nc>
      <ndxf>
        <fill>
          <patternFill patternType="solid">
            <bgColor rgb="FFFFFF00"/>
          </patternFill>
        </fill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0">
        <v>20</v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92">
        <v>28</v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alignment horizontal="center" vertical="center"/>
        <border outline="0">
          <left style="medium">
            <color indexed="64"/>
          </left>
          <bottom style="thin">
            <color indexed="64"/>
          </bottom>
        </border>
      </dxf>
    </rfmt>
    <rcc rId="0" sId="2" dxf="1" numFmtId="4">
      <nc r="AE496">
        <v>47</v>
      </nc>
      <ndxf>
        <alignment horizontal="center" vertical="center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AE497" start="0" length="0">
      <dxf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  <border outline="0">
          <bottom style="thin">
            <color indexed="64"/>
          </bottom>
        </border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cc rId="0" sId="2" dxf="1">
      <nc r="AE521">
        <f>AE87+AE88</f>
      </nc>
      <ndxf>
        <alignment vertical="center"/>
      </ndxf>
    </rcc>
    <rcc rId="0" sId="2" dxf="1">
      <nc r="AE522">
        <f>AE5+AE9+AE28+AE29+AE31+AE51+AE112+AE174+AE233+AE257+AE266+AE311+AE316+AE365+AE382+AE386+AE451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AE8+AE18+AE25+AE36+AE50+AE93+AE99+AE103+AE140+AE157+AE159+AE177+AE197+AE213+AE219+AE220+AE222+AE228+AE265+AE271+AE274+AE279+AE308+AE312+AE313++AE322+AE355+AE356+AE362+AE407+AE460+AE467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alignment vertical="center"/>
      </ndxf>
    </rcc>
    <rcc rId="0" sId="2" dxf="1">
      <nc r="AE525">
        <f>AE64+AE212+AE334+AE354+AE454+AE472</f>
      </nc>
      <ndxf>
        <alignment vertical="center"/>
      </ndxf>
    </rcc>
    <rcc rId="0" sId="2" dxf="1">
      <nc r="AE526">
        <f>AE111</f>
      </nc>
      <ndxf>
        <alignment vertical="center"/>
      </ndxf>
    </rcc>
    <rcc rId="0" sId="2" dxf="1">
      <nc r="AE527">
        <f>AE58+AE123+AE162+AE170+AE221+AE229+AE253+AE276+AE278+AE307+AE329+AE335+AE346+AE363+AE364</f>
      </nc>
      <ndxf>
        <alignment vertical="center"/>
      </ndxf>
    </rcc>
    <rcc rId="0" sId="2" dxf="1">
      <nc r="AE528">
        <f>AE293</f>
      </nc>
      <ndxf>
        <alignment vertical="center"/>
      </ndxf>
    </rcc>
    <rcc rId="0" sId="2" dxf="1">
      <nc r="AE529">
        <f>AE82+AE254+AE304+AE444</f>
      </nc>
      <ndxf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alignment vertical="center"/>
      </ndxf>
    </rcc>
    <rcc rId="0" sId="2" dxf="1">
      <nc r="AE531">
        <f>SUBTOTAL(9,AE521:AE530)</f>
      </nc>
      <ndxf>
        <fill>
          <patternFill patternType="solid">
            <bgColor rgb="FFFFC000"/>
          </patternFill>
        </fill>
        <alignment vertical="center"/>
      </ndxf>
    </rcc>
    <rcc rId="0" sId="2" dxf="1">
      <nc r="AE532">
        <f>AE54+AE80+AE120+AE132+AE256+AE258+AE299+AE300+AE309+AE323+AE369+AE418+AE421+AE428+AE436+AE443+AE449</f>
      </nc>
      <ndxf>
        <alignment vertical="center"/>
      </ndxf>
    </rcc>
    <rcc rId="0" sId="2" dxf="1">
      <nc r="AE533">
        <f>AE139+AE149+AE189+AE255+AE320+AE360+AE374+AE412+AE417+AE419+AE423+AE464</f>
      </nc>
      <ndxf>
        <alignment vertical="center"/>
      </ndxf>
    </rcc>
    <rcc rId="0" sId="2" dxf="1">
      <nc r="AE534">
        <f>AE184</f>
      </nc>
      <ndxf>
        <alignment vertical="center"/>
      </ndxf>
    </rcc>
    <rfmt sheetId="2" sqref="AE535" start="0" length="0">
      <dxf>
        <alignment vertical="center"/>
      </dxf>
    </rfmt>
    <rcc rId="0" sId="2" dxf="1">
      <nc r="AE536">
        <f>SUM(AE531:AE535)</f>
      </nc>
      <ndxf>
        <fill>
          <patternFill patternType="solid">
            <bgColor rgb="FFFFC000"/>
          </patternFill>
        </fill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alignment vertical="center"/>
      </ndxf>
    </rcc>
    <rcc rId="0" sId="2" dxf="1">
      <nc r="AE541">
        <f>AE83</f>
      </nc>
      <ndxf>
        <alignment vertical="center"/>
      </ndxf>
    </rcc>
    <rcc rId="0" sId="2" dxf="1">
      <nc r="AE542">
        <f>AE109</f>
      </nc>
      <ndxf>
        <alignment vertical="center"/>
      </ndxf>
    </rcc>
    <rcc rId="0" sId="2" dxf="1" numFmtId="4">
      <nc r="AE543">
        <v>200</v>
      </nc>
      <ndxf>
        <alignment vertical="center"/>
      </ndxf>
    </rcc>
    <rfmt sheetId="2" sqref="AE544" start="0" length="0">
      <dxf>
        <alignment vertical="center"/>
      </dxf>
    </rfmt>
    <rfmt sheetId="2" sqref="AE545" start="0" length="0">
      <dxf>
        <alignment vertical="center"/>
      </dxf>
    </rfmt>
    <rcc rId="0" sId="2" dxf="1">
      <nc r="AE546">
        <f>AE45</f>
      </nc>
      <ndxf>
        <alignment vertical="center"/>
      </ndxf>
    </rcc>
    <rcc rId="0" sId="2" dxf="1" numFmtId="4">
      <nc r="AE547">
        <v>500</v>
      </nc>
      <ndxf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cc rId="0" sId="2" dxf="1">
      <nc r="AE551">
        <f>AE258</f>
      </nc>
      <ndxf>
        <alignment vertical="center"/>
      </ndxf>
    </rcc>
    <rcc rId="0" sId="2" dxf="1">
      <nc r="AE552">
        <f>AE428</f>
      </nc>
      <ndxf>
        <alignment vertical="center"/>
      </ndxf>
    </rcc>
    <rfmt sheetId="2" sqref="AE553" start="0" length="0">
      <dxf>
        <alignment vertical="center"/>
      </dxf>
    </rfmt>
    <rcc rId="0" sId="2" dxf="1">
      <nc r="AE554">
        <f>AE551/AE536</f>
      </nc>
      <ndxf>
        <alignment vertical="center"/>
      </ndxf>
    </rcc>
    <rcc rId="0" sId="2" dxf="1">
      <nc r="AE555">
        <f>AE552/AE536</f>
      </nc>
      <ndxf>
        <alignment vertical="center"/>
      </ndxf>
    </rcc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27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BC$1:$BC$1048576" dn="Z_50921383_7DBA_4510_9D4A_313E4C433247_.wvu.Cols" sId="2"/>
    <undo index="65535" exp="area" ref3D="1" dr="$BA$1:$BB$1048576" dn="Z_50921383_7DBA_4510_9D4A_313E4C433247_.wvu.Cols" sId="2"/>
    <undo index="1" exp="area" ref3D="1" dr="$AE$1:$AU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BA$1:$BB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N$1:$BP$1048576" dn="Z_22DCB34F_2C24_4230_98F6_DAF7677861F8_.wvu.Cols" sId="2"/>
    <undo index="65535" exp="area" ref3D="1" dr="$AH$1:$AI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BA$1:$BB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N$1:$BP$1048576" dn="Z_70379542_B2D6_40D2_80AE_F1B0F6194280_.wvu.Cols" sId="2"/>
    <undo index="65535" exp="area" ref3D="1" dr="$AH$1:$AI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BA$1:$BB$1048576" dn="Z_D36219D0_A7BF_4FA8_8DD8_488F13E3673E_.wvu.Cols" sId="2"/>
    <undo index="65535" exp="area" ref3D="1" dr="$AF$1:$AT$1048576" dn="Z_E5AB5744_4C8A_40CE_9F0B_33627CEEF0B3_.wvu.Cols" sId="2"/>
    <undo index="65535" exp="area" ref3D="1" dr="$A$2:$XFD$3" dn="Z_D804A323_1934_42A5_ADE5_667998EEFD9B_.wvu.PrintTitles" sId="2"/>
    <undo index="65535" exp="area" ref3D="1" dr="$AW$1:$AZ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BA$1:$BB$1048576" dn="Z_8DC3BF2D_804D_41E7_9D94_D62D5D3A81A6_.wvu.Cols" sId="2"/>
    <undo index="65535" exp="area" ref3D="1" dr="$A$2:$XFD$3" dn="Z_8DC3BF2D_804D_41E7_9D94_D62D5D3A81A6_.wvu.PrintTitles" sId="2"/>
    <undo index="65535" exp="area" ref3D="1" dr="$AW$1:$AZ$1048576" dn="Z_8CF23890_B80D_43CE_AC47_A5A077AE53A3_.wvu.Cols" sId="2"/>
    <undo index="65535" exp="area" ref3D="1" dr="$AU$1:$AU$1048576" dn="Z_8CF23890_B80D_43CE_AC47_A5A077AE53A3_.wvu.Cols" sId="2"/>
    <undo index="65535" exp="area" ref3D="1" dr="$A$2:$XFD$3" dn="Z_9A544348_C62B_4C52_9881_7B81D8AABC20_.wvu.PrintTitles" sId="2"/>
    <undo index="65535" exp="area" ref3D="1" dr="$BA$1:$BB$1048576" dn="Z_C22417F1_0922_495C_826E_BDAEA7C2F5B1_.wvu.Cols" sId="2"/>
    <undo index="65535" exp="area" ref3D="1" dr="$BA$1:$BC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BA$1:$BC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  <numFmt numFmtId="3" formatCode="#,##0"/>
      </dxf>
    </rfmt>
    <rcc rId="0" sId="2" dxf="1">
      <nc r="AE1" t="inlineStr">
        <is>
          <t>8.</t>
        </is>
      </nc>
      <ndxf>
        <numFmt numFmtId="0" formatCode="General"/>
      </ndxf>
    </rcc>
    <rcc rId="0" sId="2" dxf="1">
      <nc r="AE2" t="inlineStr">
        <is>
          <t>Maximális kapacitás/ Maximum capacity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(em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(1000cm/day)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SUBTOTAL(9,AE11:AE13)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#REF!*24</f>
      </nc>
      <ndxf>
        <font>
          <sz val="11"/>
          <color rgb="FFFF0000"/>
          <family val="2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#REF!*24</f>
      </nc>
      <ndxf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#REF!*24</f>
      </nc>
      <ndxf>
        <font>
          <sz val="11"/>
          <color rgb="FFFF0000"/>
          <family val="2"/>
        </font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#REF!*24</f>
      </nc>
      <ndxf>
        <font>
          <sz val="11"/>
          <color rgb="FFFF0000"/>
          <family val="2"/>
        </font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#REF!*24</f>
      </nc>
      <ndxf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#REF!*24</f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#REF!*24</f>
      </nc>
      <ndxf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#REF!*24</f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>
      <nc r="AE25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3">
        <v>1137.5999999999999</v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60</v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#REF!*24</f>
      </nc>
      <ndxf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#REF!*24</f>
      </nc>
      <ndxf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#REF!*24</f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SUBTOTAL(9,AE366:AE367)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1">
        <f>#REF!*24</f>
      </nc>
      <n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#REF!*24</f>
      </nc>
      <ndxf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#REF!*24</f>
      </nc>
      <ndxf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#REF!*24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#REF!*24</f>
      </nc>
      <ndxf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numFmt numFmtId="0" formatCode="General"/>
        <alignment horizontal="center" vertical="center"/>
      </dxf>
    </rfmt>
    <rfmt sheetId="2" sqref="AE474" start="0" length="0">
      <dxf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77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8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9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80">
        <f>#REF!*24</f>
      </nc>
      <ndxf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#REF!*24</f>
      </nc>
      <ndxf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#REF!*24</f>
      </nc>
      <ndxf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#REF!*24</f>
      </nc>
      <ndxf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6">
        <f>#REF!*24</f>
      </nc>
      <ndxf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E488">
        <f>#REF!*24</f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#REF!*24</f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#REF!*24</f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#REF!*24</f>
      </nc>
      <ndxf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alignment horizontal="center" vertical="center"/>
        <border outline="0">
          <right style="thin">
            <color indexed="64"/>
          </right>
        </border>
      </dxf>
    </rfmt>
    <rcc rId="0" sId="2" dxf="1">
      <nc r="AE496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7" start="0" length="0">
      <dxf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cc rId="0" sId="2" dxf="1">
      <nc r="AE521">
        <f>AE87+AE88</f>
      </nc>
      <ndxf>
        <alignment vertical="center"/>
      </ndxf>
    </rcc>
    <rcc rId="0" sId="2" dxf="1">
      <nc r="AE522">
        <f>AE5+AE28+AE29+AE31+AE51+AE112+AE174+AE233+AE257+AE266+AE311+AE316+AE365+AE382+AE386+AE451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AE8+AE9+AE18+AE25+AE36+AE50+AE93+AE99+AE103+AE140+AE157+AE159+AE177+AE197+AE213+AE219+AE220+AE222+AE228+AE265+AE271+AE274+AE279+AE280+AE308+AE312+AE313++AE322+AE355+AE356+AE362+AE407+AE460+AE467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alignment vertical="center"/>
      </ndxf>
    </rcc>
    <rcc rId="0" sId="2" dxf="1">
      <nc r="AE525">
        <f>AE64+AE212+AE334+AE354+AE454+AE472</f>
      </nc>
      <ndxf>
        <alignment vertical="center"/>
      </ndxf>
    </rcc>
    <rcc rId="0" sId="2" dxf="1">
      <nc r="AE526">
        <f>AE111</f>
      </nc>
      <ndxf>
        <alignment vertical="center"/>
      </ndxf>
    </rcc>
    <rcc rId="0" sId="2" dxf="1">
      <nc r="AE527">
        <f>AE58+AE123+AE162+AE170+AE221+AE229+AE253+AE276+AE278+AE307+AE329+AE335+AE346+AE363+AE364</f>
      </nc>
      <ndxf>
        <alignment vertical="center"/>
      </ndxf>
    </rcc>
    <rcc rId="0" sId="2" dxf="1">
      <nc r="AE528">
        <f>AE293</f>
      </nc>
      <ndxf>
        <alignment vertical="center"/>
      </ndxf>
    </rcc>
    <rcc rId="0" sId="2" dxf="1">
      <nc r="AE529">
        <f>AE82+AE254+AE304+AE444</f>
      </nc>
      <ndxf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alignment vertical="center"/>
      </ndxf>
    </rcc>
    <rcc rId="0" sId="2" dxf="1">
      <nc r="AE531">
        <f>SUBTOTAL(9,AE521:AE530)</f>
      </nc>
      <ndxf>
        <fill>
          <patternFill patternType="solid">
            <bgColor rgb="FFFFC000"/>
          </patternFill>
        </fill>
        <alignment vertical="center"/>
      </ndxf>
    </rcc>
    <rcc rId="0" sId="2" dxf="1">
      <nc r="AE532">
        <f>AE54+AE80+AE120+AE132+AE256+AE258+AE299+AE300+AE281+AE282+AE309+AE323+AE369+AE418+AE421+AE428+AE443+AE436+AE449</f>
      </nc>
      <ndxf>
        <alignment vertical="center"/>
      </ndxf>
    </rcc>
    <rcc rId="0" sId="2" dxf="1">
      <nc r="AE533">
        <f>AE139+AE149+AE189+AE255+AE320+AE360+AE374+AE412+AE417+AE419+AE423+AE464</f>
      </nc>
      <ndxf>
        <alignment vertical="center"/>
      </ndxf>
    </rcc>
    <rcc rId="0" sId="2" dxf="1">
      <nc r="AE534">
        <f>AE184</f>
      </nc>
      <ndxf>
        <alignment vertical="center"/>
      </ndxf>
    </rcc>
    <rfmt sheetId="2" sqref="AE535" start="0" length="0">
      <dxf>
        <alignment vertical="center"/>
      </dxf>
    </rfmt>
    <rcc rId="0" sId="2" dxf="1">
      <nc r="AE536">
        <f>SUM(AE531:AE535)</f>
      </nc>
      <ndxf>
        <fill>
          <patternFill patternType="solid">
            <bgColor rgb="FFFFC000"/>
          </patternFill>
        </fill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alignment vertical="center"/>
      </ndxf>
    </rcc>
    <rcc rId="0" sId="2" dxf="1">
      <nc r="AE541">
        <f>AE83</f>
      </nc>
      <ndxf>
        <alignment vertical="center"/>
      </ndxf>
    </rcc>
    <rcc rId="0" sId="2" dxf="1">
      <nc r="AE542">
        <f>AE109</f>
      </nc>
      <ndxf>
        <alignment vertical="center"/>
      </ndxf>
    </rcc>
    <rcc rId="0" sId="2" dxf="1">
      <nc r="AE543">
        <f>#REF!*24</f>
      </nc>
      <ndxf>
        <alignment vertical="center"/>
      </ndxf>
    </rcc>
    <rfmt sheetId="2" sqref="AE544" start="0" length="0">
      <dxf>
        <alignment vertical="center"/>
      </dxf>
    </rfmt>
    <rfmt sheetId="2" sqref="AE545" start="0" length="0">
      <dxf>
        <alignment vertical="center"/>
      </dxf>
    </rfmt>
    <rcc rId="0" sId="2" dxf="1">
      <nc r="AE546">
        <f>AE45</f>
      </nc>
      <ndxf>
        <alignment vertical="center"/>
      </ndxf>
    </rcc>
    <rcc rId="0" sId="2" dxf="1">
      <nc r="AE547">
        <f>#REF!*24</f>
      </nc>
      <ndxf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cc rId="0" sId="2" dxf="1">
      <nc r="AE551">
        <f>AE258</f>
      </nc>
      <ndxf>
        <alignment vertical="center"/>
      </ndxf>
    </rcc>
    <rcc rId="0" sId="2" dxf="1">
      <nc r="AE552">
        <f>AE428</f>
      </nc>
      <ndxf>
        <alignment vertical="center"/>
      </ndxf>
    </rcc>
    <rfmt sheetId="2" sqref="AE553" start="0" length="0">
      <dxf>
        <alignment vertical="center"/>
      </dxf>
    </rfmt>
    <rcc rId="0" sId="2" dxf="1">
      <nc r="AE554">
        <f>AE551/AE536</f>
      </nc>
      <ndxf>
        <alignment vertical="center"/>
      </ndxf>
    </rcc>
    <rcc rId="0" sId="2" dxf="1">
      <nc r="AE555">
        <f>AE552/AE536</f>
      </nc>
      <ndxf>
        <alignment vertical="center"/>
      </ndxf>
    </rcc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28" sId="2" ref="AE1:AE1048576" action="deleteCol">
    <undo index="0" exp="ref" v="1" dr="AE497" r="AF497" sId="2"/>
    <undo index="0" exp="ref" v="1" dr="AE496" r="AF496" sId="2"/>
    <undo index="0" exp="ref" v="1" dr="AE495" r="AF495" sId="2"/>
    <undo index="0" exp="ref" v="1" dr="AE492" r="AI492" sId="2"/>
    <undo index="0" exp="ref" v="1" dr="AE492" r="AF492" sId="2"/>
    <undo index="0" exp="ref" v="1" dr="AE490" r="AI490" sId="2"/>
    <undo index="0" exp="ref" v="1" dr="AE490" r="AF490" sId="2"/>
    <undo index="0" exp="ref" v="1" dr="AE489" r="AI489" sId="2"/>
    <undo index="0" exp="ref" v="1" dr="AE489" r="AF489" sId="2"/>
    <undo index="0" exp="ref" v="1" dr="AE488" r="AI488" sId="2"/>
    <undo index="0" exp="ref" v="1" dr="AE488" r="AF488" sId="2"/>
    <undo index="0" exp="ref" v="1" dr="AE487" r="AI487" sId="2"/>
    <undo index="0" exp="ref" v="1" dr="AE487" r="AF487" sId="2"/>
    <undo index="0" exp="ref" v="1" dr="AE486" r="AI486" sId="2"/>
    <undo index="0" exp="ref" v="1" dr="AE486" r="AF486" sId="2"/>
    <undo index="0" exp="ref" v="1" dr="AE485" r="AI485" sId="2"/>
    <undo index="0" exp="ref" v="1" dr="AE485" r="AF485" sId="2"/>
    <undo index="0" exp="ref" v="1" dr="AE483" r="AF483" sId="2"/>
    <undo index="0" exp="ref" v="1" dr="AE482" r="AF482" sId="2"/>
    <undo index="0" exp="ref" v="1" dr="AE480" r="AI480" sId="2"/>
    <undo index="0" exp="ref" v="1" dr="AE480" r="AF480" sId="2"/>
    <undo index="0" exp="ref" v="1" dr="AE479" r="AI479" sId="2"/>
    <undo index="0" exp="ref" v="1" dr="AE479" r="AF479" sId="2"/>
    <undo index="0" exp="ref" v="1" dr="AE478" r="AI478" sId="2"/>
    <undo index="0" exp="ref" v="1" dr="AE478" r="AF478" sId="2"/>
    <undo index="0" exp="ref" v="1" dr="AE477" r="AI477" sId="2"/>
    <undo index="0" exp="ref" v="1" dr="AE477" r="AF477" sId="2"/>
    <undo index="0" exp="ref" v="1" dr="AE472" r="AI472" sId="2"/>
    <undo index="0" exp="ref" v="1" dr="AE472" r="AF472" sId="2"/>
    <undo index="0" exp="ref" v="1" dr="AE471" r="AI471" sId="2"/>
    <undo index="0" exp="ref" v="1" dr="AE471" r="AF471" sId="2"/>
    <undo index="0" exp="ref" v="1" dr="AE470" r="AI470" sId="2"/>
    <undo index="0" exp="ref" v="1" dr="AE470" r="AF470" sId="2"/>
    <undo index="0" exp="ref" v="1" dr="AE469" r="AI469" sId="2"/>
    <undo index="0" exp="ref" v="1" dr="AE469" r="AF469" sId="2"/>
    <undo index="0" exp="ref" v="1" dr="AE468" r="AI468" sId="2"/>
    <undo index="0" exp="ref" v="1" dr="AE468" r="AF468" sId="2"/>
    <undo index="0" exp="ref" v="1" dr="AE466" r="AI466" sId="2"/>
    <undo index="0" exp="ref" v="1" dr="AE466" r="AF466" sId="2"/>
    <undo index="0" exp="ref" v="1" dr="AE465" r="AI465" sId="2"/>
    <undo index="0" exp="ref" v="1" dr="AE465" r="AF465" sId="2"/>
    <undo index="0" exp="ref" v="1" dr="AE464" r="AI464" sId="2"/>
    <undo index="0" exp="ref" v="1" dr="AE464" r="AF464" sId="2"/>
    <undo index="0" exp="ref" v="1" dr="AE463" r="AI463" sId="2"/>
    <undo index="0" exp="ref" v="1" dr="AE463" r="AF463" sId="2"/>
    <undo index="0" exp="ref" v="1" dr="AE462" r="AI462" sId="2"/>
    <undo index="0" exp="ref" v="1" dr="AE462" r="AF462" sId="2"/>
    <undo index="0" exp="ref" v="1" dr="AE461" r="AI461" sId="2"/>
    <undo index="0" exp="ref" v="1" dr="AE461" r="AF461" sId="2"/>
    <undo index="0" exp="ref" v="1" dr="AE459" r="AI459" sId="2"/>
    <undo index="0" exp="ref" v="1" dr="AE459" r="AF459" sId="2"/>
    <undo index="0" exp="ref" v="1" dr="AE458" r="AI458" sId="2"/>
    <undo index="0" exp="ref" v="1" dr="AE458" r="AF458" sId="2"/>
    <undo index="0" exp="ref" v="1" dr="AE457" r="AI457" sId="2"/>
    <undo index="0" exp="ref" v="1" dr="AE457" r="AF457" sId="2"/>
    <undo index="0" exp="ref" v="1" dr="AE456" r="AI456" sId="2"/>
    <undo index="0" exp="ref" v="1" dr="AE456" r="AF456" sId="2"/>
    <undo index="0" exp="ref" v="1" dr="AE454" r="AI454" sId="2"/>
    <undo index="0" exp="ref" v="1" dr="AE454" r="AF454" sId="2"/>
    <undo index="0" exp="ref" v="1" dr="AE453" r="AI453" sId="2"/>
    <undo index="0" exp="ref" v="1" dr="AE453" r="AF453" sId="2"/>
    <undo index="0" exp="ref" v="1" dr="AE452" r="AI452" sId="2"/>
    <undo index="0" exp="ref" v="1" dr="AE452" r="AF452" sId="2"/>
    <undo index="0" exp="ref" v="1" dr="AE451" r="AI451" sId="2"/>
    <undo index="0" exp="ref" v="1" dr="AE451" r="AF451" sId="2"/>
    <undo index="0" exp="ref" v="1" dr="AE450" r="AI450" sId="2"/>
    <undo index="0" exp="ref" v="1" dr="AE450" r="AF450" sId="2"/>
    <undo index="0" exp="ref" v="1" dr="AE449" r="AI449" sId="2"/>
    <undo index="0" exp="ref" v="1" dr="AE449" r="AF449" sId="2"/>
    <undo index="0" exp="ref" v="1" dr="AE448" r="AI448" sId="2"/>
    <undo index="0" exp="ref" v="1" dr="AE448" r="AF448" sId="2"/>
    <undo index="0" exp="ref" v="1" dr="AE447" r="AI447" sId="2"/>
    <undo index="0" exp="ref" v="1" dr="AE447" r="AF447" sId="2"/>
    <undo index="0" exp="ref" v="1" dr="AE446" r="AI446" sId="2"/>
    <undo index="0" exp="ref" v="1" dr="AE446" r="AF446" sId="2"/>
    <undo index="0" exp="ref" v="1" dr="AE444" r="AI444" sId="2"/>
    <undo index="0" exp="ref" v="1" dr="AE444" r="AF444" sId="2"/>
    <undo index="0" exp="ref" v="1" dr="AE443" r="AI443" sId="2"/>
    <undo index="0" exp="ref" v="1" dr="AE443" r="AF443" sId="2"/>
    <undo index="0" exp="ref" v="1" dr="AE442" r="AI442" sId="2"/>
    <undo index="0" exp="ref" v="1" dr="AE442" r="AF442" sId="2"/>
    <undo index="0" exp="ref" v="1" dr="AE441" r="AI441" sId="2"/>
    <undo index="0" exp="ref" v="1" dr="AE441" r="AF441" sId="2"/>
    <undo index="0" exp="ref" v="1" dr="AE439" r="AI439" sId="2"/>
    <undo index="0" exp="ref" v="1" dr="AE439" r="AF439" sId="2"/>
    <undo index="0" exp="ref" v="1" dr="AE438" r="AI438" sId="2"/>
    <undo index="0" exp="ref" v="1" dr="AE438" r="AF438" sId="2"/>
    <undo index="0" exp="ref" v="1" dr="AE437" r="AI437" sId="2"/>
    <undo index="0" exp="ref" v="1" dr="AE437" r="AF437" sId="2"/>
    <undo index="0" exp="ref" v="1" dr="AE436" r="AI436" sId="2"/>
    <undo index="0" exp="ref" v="1" dr="AE436" r="AF436" sId="2"/>
    <undo index="0" exp="ref" v="1" dr="AE435" r="AI435" sId="2"/>
    <undo index="0" exp="ref" v="1" dr="AE435" r="AF435" sId="2"/>
    <undo index="0" exp="ref" v="1" dr="AE434" r="AI434" sId="2"/>
    <undo index="0" exp="ref" v="1" dr="AE434" r="AF434" sId="2"/>
    <undo index="0" exp="ref" v="1" dr="AE433" r="AI433" sId="2"/>
    <undo index="0" exp="ref" v="1" dr="AE433" r="AF433" sId="2"/>
    <undo index="0" exp="ref" v="1" dr="AE432" r="AI432" sId="2"/>
    <undo index="0" exp="ref" v="1" dr="AE432" r="AF432" sId="2"/>
    <undo index="0" exp="ref" v="1" dr="AE431" r="AI431" sId="2"/>
    <undo index="0" exp="ref" v="1" dr="AE431" r="AF431" sId="2"/>
    <undo index="0" exp="ref" v="1" dr="AE430" r="AI430" sId="2"/>
    <undo index="0" exp="ref" v="1" dr="AE430" r="AF430" sId="2"/>
    <undo index="0" exp="ref" v="1" dr="AE429" r="AI429" sId="2"/>
    <undo index="0" exp="ref" v="1" dr="AE429" r="AF429" sId="2"/>
    <undo index="0" exp="ref" v="1" dr="AE427" r="AI427" sId="2"/>
    <undo index="0" exp="ref" v="1" dr="AE427" r="AF427" sId="2"/>
    <undo index="0" exp="ref" v="1" dr="AE426" r="AI426" sId="2"/>
    <undo index="0" exp="ref" v="1" dr="AE426" r="AF426" sId="2"/>
    <undo index="0" exp="ref" v="1" dr="AE425" r="AI425" sId="2"/>
    <undo index="0" exp="ref" v="1" dr="AE425" r="AF425" sId="2"/>
    <undo index="0" exp="ref" v="1" dr="AE423" r="AI423" sId="2"/>
    <undo index="0" exp="ref" v="1" dr="AE423" r="AF423" sId="2"/>
    <undo index="0" exp="ref" v="1" dr="AE422" r="AI422" sId="2"/>
    <undo index="0" exp="ref" v="1" dr="AE422" r="AF422" sId="2"/>
    <undo index="0" exp="ref" v="1" dr="AE421" r="AI421" sId="2"/>
    <undo index="0" exp="ref" v="1" dr="AE421" r="AF421" sId="2"/>
    <undo index="0" exp="ref" v="1" dr="AE419" r="AI419" sId="2"/>
    <undo index="0" exp="ref" v="1" dr="AE419" r="AF419" sId="2"/>
    <undo index="0" exp="ref" v="1" dr="AE418" r="AI418" sId="2"/>
    <undo index="0" exp="ref" v="1" dr="AE418" r="AF418" sId="2"/>
    <undo index="0" exp="ref" v="1" dr="AE417" r="AI417" sId="2"/>
    <undo index="0" exp="ref" v="1" dr="AE417" r="AF417" sId="2"/>
    <undo index="0" exp="ref" v="1" dr="AE416" r="AI416" sId="2"/>
    <undo index="0" exp="ref" v="1" dr="AE416" r="AF416" sId="2"/>
    <undo index="0" exp="ref" v="1" dr="AE415" r="AI415" sId="2"/>
    <undo index="0" exp="ref" v="1" dr="AE415" r="AF415" sId="2"/>
    <undo index="0" exp="ref" v="1" dr="AE414" r="AI414" sId="2"/>
    <undo index="0" exp="ref" v="1" dr="AE414" r="AF414" sId="2"/>
    <undo index="0" exp="ref" v="1" dr="AE413" r="AI413" sId="2"/>
    <undo index="0" exp="ref" v="1" dr="AE413" r="AF413" sId="2"/>
    <undo index="0" exp="ref" v="1" dr="AE412" r="AI412" sId="2"/>
    <undo index="0" exp="ref" v="1" dr="AE412" r="AF412" sId="2"/>
    <undo index="0" exp="ref" v="1" dr="AE411" r="AI411" sId="2"/>
    <undo index="0" exp="ref" v="1" dr="AE411" r="AF411" sId="2"/>
    <undo index="0" exp="ref" v="1" dr="AE410" r="AI410" sId="2"/>
    <undo index="0" exp="ref" v="1" dr="AE410" r="AF410" sId="2"/>
    <undo index="0" exp="ref" v="1" dr="AE409" r="AI409" sId="2"/>
    <undo index="0" exp="ref" v="1" dr="AE409" r="AF409" sId="2"/>
    <undo index="0" exp="ref" v="1" dr="AE408" r="AI408" sId="2"/>
    <undo index="0" exp="ref" v="1" dr="AE408" r="AF408" sId="2"/>
    <undo index="0" exp="ref" v="1" dr="AE407" r="AI407" sId="2"/>
    <undo index="0" exp="ref" v="1" dr="AE407" r="AF407" sId="2"/>
    <undo index="0" exp="ref" v="1" dr="AE406" r="AI406" sId="2"/>
    <undo index="0" exp="ref" v="1" dr="AE406" r="AF406" sId="2"/>
    <undo index="0" exp="ref" v="1" dr="AE405" r="AI405" sId="2"/>
    <undo index="0" exp="ref" v="1" dr="AE405" r="AF405" sId="2"/>
    <undo index="0" exp="ref" v="1" dr="AE404" r="AI404" sId="2"/>
    <undo index="0" exp="ref" v="1" dr="AE404" r="AF404" sId="2"/>
    <undo index="0" exp="ref" v="1" dr="AE402" r="AI402" sId="2"/>
    <undo index="0" exp="ref" v="1" dr="AE402" r="AF402" sId="2"/>
    <undo index="0" exp="ref" v="1" dr="AE401" r="AI401" sId="2"/>
    <undo index="0" exp="ref" v="1" dr="AE401" r="AF401" sId="2"/>
    <undo index="0" exp="ref" v="1" dr="AE400" r="AI400" sId="2"/>
    <undo index="0" exp="ref" v="1" dr="AE400" r="AF400" sId="2"/>
    <undo index="0" exp="ref" v="1" dr="AE398" r="AI398" sId="2"/>
    <undo index="0" exp="ref" v="1" dr="AE398" r="AF398" sId="2"/>
    <undo index="0" exp="ref" v="1" dr="AE397" r="AI397" sId="2"/>
    <undo index="0" exp="ref" v="1" dr="AE397" r="AF397" sId="2"/>
    <undo index="0" exp="ref" v="1" dr="AE395" r="AI395" sId="2"/>
    <undo index="0" exp="ref" v="1" dr="AE395" r="AF395" sId="2"/>
    <undo index="0" exp="ref" v="1" dr="AE394" r="AI394" sId="2"/>
    <undo index="0" exp="ref" v="1" dr="AE394" r="AF394" sId="2"/>
    <undo index="0" exp="ref" v="1" dr="AE393" r="AI393" sId="2"/>
    <undo index="0" exp="ref" v="1" dr="AE393" r="AF393" sId="2"/>
    <undo index="0" exp="ref" v="1" dr="AE392" r="AI392" sId="2"/>
    <undo index="0" exp="ref" v="1" dr="AE392" r="AF392" sId="2"/>
    <undo index="0" exp="ref" v="1" dr="AE391" r="AI391" sId="2"/>
    <undo index="0" exp="ref" v="1" dr="AE391" r="AF391" sId="2"/>
    <undo index="0" exp="ref" v="1" dr="AE389" r="AI389" sId="2"/>
    <undo index="0" exp="ref" v="1" dr="AE389" r="AF389" sId="2"/>
    <undo index="0" exp="ref" v="1" dr="AE388" r="AI388" sId="2"/>
    <undo index="0" exp="ref" v="1" dr="AE388" r="AF388" sId="2"/>
    <undo index="0" exp="ref" v="1" dr="AE387" r="AI387" sId="2"/>
    <undo index="0" exp="ref" v="1" dr="AE387" r="AF387" sId="2"/>
    <undo index="0" exp="ref" v="1" dr="AE385" r="AI385" sId="2"/>
    <undo index="0" exp="ref" v="1" dr="AE385" r="AF385" sId="2"/>
    <undo index="0" exp="ref" v="1" dr="AE384" r="AI384" sId="2"/>
    <undo index="0" exp="ref" v="1" dr="AE384" r="AF384" sId="2"/>
    <undo index="0" exp="ref" v="1" dr="AE383" r="AI383" sId="2"/>
    <undo index="0" exp="ref" v="1" dr="AE383" r="AF383" sId="2"/>
    <undo index="0" exp="ref" v="1" dr="AE381" r="AI381" sId="2"/>
    <undo index="0" exp="ref" v="1" dr="AE381" r="AF381" sId="2"/>
    <undo index="0" exp="ref" v="1" dr="AE380" r="AI380" sId="2"/>
    <undo index="0" exp="ref" v="1" dr="AE380" r="AF380" sId="2"/>
    <undo index="0" exp="ref" v="1" dr="AE379" r="AI379" sId="2"/>
    <undo index="0" exp="ref" v="1" dr="AE379" r="AF379" sId="2"/>
    <undo index="0" exp="ref" v="1" dr="AE377" r="AI377" sId="2"/>
    <undo index="0" exp="ref" v="1" dr="AE377" r="AF377" sId="2"/>
    <undo index="0" exp="ref" v="1" dr="AE376" r="AI376" sId="2"/>
    <undo index="0" exp="ref" v="1" dr="AE376" r="AF376" sId="2"/>
    <undo index="0" exp="ref" v="1" dr="AE375" r="AI375" sId="2"/>
    <undo index="0" exp="ref" v="1" dr="AE375" r="AF375" sId="2"/>
    <undo index="0" exp="ref" v="1" dr="AE373" r="AI373" sId="2"/>
    <undo index="0" exp="ref" v="1" dr="AE373" r="AF373" sId="2"/>
    <undo index="0" exp="ref" v="1" dr="AE372" r="AI372" sId="2"/>
    <undo index="0" exp="ref" v="1" dr="AE372" r="AF372" sId="2"/>
    <undo index="0" exp="ref" v="1" dr="AE370" r="AI370" sId="2"/>
    <undo index="0" exp="ref" v="1" dr="AE370" r="AF370" sId="2"/>
    <undo index="0" exp="ref" v="1" dr="AE369" r="AI369" sId="2"/>
    <undo index="0" exp="ref" v="1" dr="AE369" r="AF369" sId="2"/>
    <undo index="0" exp="ref" v="1" dr="AE368" r="AI368" sId="2"/>
    <undo index="0" exp="ref" v="1" dr="AE368" r="AF368" sId="2"/>
    <undo index="0" exp="ref" v="1" dr="AE367" r="AI367" sId="2"/>
    <undo index="0" exp="ref" v="1" dr="AE367" r="AF367" sId="2"/>
    <undo index="0" exp="ref" v="1" dr="AE366" r="AI366" sId="2"/>
    <undo index="0" exp="ref" v="1" dr="AE366" r="AF366" sId="2"/>
    <undo index="0" exp="ref" v="1" dr="AE364" r="AI364" sId="2"/>
    <undo index="0" exp="ref" v="1" dr="AE364" r="AF364" sId="2"/>
    <undo index="0" exp="ref" v="1" dr="AE363" r="AI363" sId="2"/>
    <undo index="0" exp="ref" v="1" dr="AE363" r="AF363" sId="2"/>
    <undo index="0" exp="ref" v="1" dr="AE362" r="AI362" sId="2"/>
    <undo index="0" exp="ref" v="1" dr="AE362" r="AF362" sId="2"/>
    <undo index="0" exp="ref" v="1" dr="AE361" r="AI361" sId="2"/>
    <undo index="0" exp="ref" v="1" dr="AE361" r="AF361" sId="2"/>
    <undo index="0" exp="ref" v="1" dr="AE360" r="AI360" sId="2"/>
    <undo index="0" exp="ref" v="1" dr="AE360" r="AF360" sId="2"/>
    <undo index="0" exp="ref" v="1" dr="AE359" r="AI359" sId="2"/>
    <undo index="0" exp="ref" v="1" dr="AE359" r="AF359" sId="2"/>
    <undo index="0" exp="ref" v="1" dr="AE358" r="AI358" sId="2"/>
    <undo index="0" exp="ref" v="1" dr="AE358" r="AF358" sId="2"/>
    <undo index="0" exp="ref" v="1" dr="AE356" r="AI356" sId="2"/>
    <undo index="0" exp="ref" v="1" dr="AE356" r="AF356" sId="2"/>
    <undo index="0" exp="ref" v="1" dr="AE355" r="AI355" sId="2"/>
    <undo index="0" exp="ref" v="1" dr="AE355" r="AF355" sId="2"/>
    <undo index="0" exp="ref" v="1" dr="AE354" r="AI354" sId="2"/>
    <undo index="0" exp="ref" v="1" dr="AE354" r="AF354" sId="2"/>
    <undo index="0" exp="ref" v="1" dr="AE353" r="AI353" sId="2"/>
    <undo index="0" exp="ref" v="1" dr="AE353" r="AF353" sId="2"/>
    <undo index="0" exp="ref" v="1" dr="AE352" r="AI352" sId="2"/>
    <undo index="0" exp="ref" v="1" dr="AE352" r="AF352" sId="2"/>
    <undo index="0" exp="ref" v="1" dr="AE351" r="AI351" sId="2"/>
    <undo index="0" exp="ref" v="1" dr="AE351" r="AF351" sId="2"/>
    <undo index="0" exp="ref" v="1" dr="AE350" r="AI350" sId="2"/>
    <undo index="0" exp="ref" v="1" dr="AE350" r="AF350" sId="2"/>
    <undo index="0" exp="ref" v="1" dr="AE349" r="AI349" sId="2"/>
    <undo index="0" exp="ref" v="1" dr="AE349" r="AF349" sId="2"/>
    <undo index="0" exp="ref" v="1" dr="AE347" r="AI347" sId="2"/>
    <undo index="0" exp="ref" v="1" dr="AE347" r="AF347" sId="2"/>
    <undo index="0" exp="ref" v="1" dr="AE346" r="AI346" sId="2"/>
    <undo index="0" exp="ref" v="1" dr="AE346" r="AF346" sId="2"/>
    <undo index="0" exp="ref" v="1" dr="AE345" r="AI345" sId="2"/>
    <undo index="0" exp="ref" v="1" dr="AE345" r="AF345" sId="2"/>
    <undo index="0" exp="ref" v="1" dr="AE344" r="AI344" sId="2"/>
    <undo index="0" exp="ref" v="1" dr="AE344" r="AF344" sId="2"/>
    <undo index="0" exp="ref" v="1" dr="AE342" r="AI342" sId="2"/>
    <undo index="0" exp="ref" v="1" dr="AE342" r="AF342" sId="2"/>
    <undo index="0" exp="ref" v="1" dr="AE341" r="AI341" sId="2"/>
    <undo index="0" exp="ref" v="1" dr="AE341" r="AF341" sId="2"/>
    <undo index="0" exp="ref" v="1" dr="AE340" r="AI340" sId="2"/>
    <undo index="0" exp="ref" v="1" dr="AE340" r="AF340" sId="2"/>
    <undo index="0" exp="ref" v="1" dr="AE339" r="AI339" sId="2"/>
    <undo index="0" exp="ref" v="1" dr="AE339" r="AF339" sId="2"/>
    <undo index="0" exp="ref" v="1" dr="AE338" r="AI338" sId="2"/>
    <undo index="0" exp="ref" v="1" dr="AE338" r="AF338" sId="2"/>
    <undo index="0" exp="ref" v="1" dr="AE337" r="AI337" sId="2"/>
    <undo index="0" exp="ref" v="1" dr="AE337" r="AF337" sId="2"/>
    <undo index="0" exp="ref" v="1" dr="AE336" r="AI336" sId="2"/>
    <undo index="0" exp="ref" v="1" dr="AE336" r="AF336" sId="2"/>
    <undo index="0" exp="ref" v="1" dr="AE335" r="AI335" sId="2"/>
    <undo index="0" exp="ref" v="1" dr="AE335" r="AF335" sId="2"/>
    <undo index="0" exp="ref" v="1" dr="AE334" r="AI334" sId="2"/>
    <undo index="0" exp="ref" v="1" dr="AE334" r="AF334" sId="2"/>
    <undo index="0" exp="ref" v="1" dr="AE333" r="AI333" sId="2"/>
    <undo index="0" exp="ref" v="1" dr="AE333" r="AF333" sId="2"/>
    <undo index="0" exp="ref" v="1" dr="AE332" r="AI332" sId="2"/>
    <undo index="0" exp="ref" v="1" dr="AE332" r="AF332" sId="2"/>
    <undo index="0" exp="ref" v="1" dr="AE331" r="AI331" sId="2"/>
    <undo index="0" exp="ref" v="1" dr="AE331" r="AF331" sId="2"/>
    <undo index="0" exp="ref" v="1" dr="AE330" r="AI330" sId="2"/>
    <undo index="0" exp="ref" v="1" dr="AE330" r="AF330" sId="2"/>
    <undo index="0" exp="ref" v="1" dr="AE329" r="AI329" sId="2"/>
    <undo index="0" exp="ref" v="1" dr="AE329" r="AF329" sId="2"/>
    <undo index="0" exp="ref" v="1" dr="AE328" r="AI328" sId="2"/>
    <undo index="0" exp="ref" v="1" dr="AE328" r="AF328" sId="2"/>
    <undo index="0" exp="ref" v="1" dr="AE327" r="AI327" sId="2"/>
    <undo index="0" exp="ref" v="1" dr="AE327" r="AF327" sId="2"/>
    <undo index="0" exp="ref" v="1" dr="AE326" r="AI326" sId="2"/>
    <undo index="0" exp="ref" v="1" dr="AE326" r="AF326" sId="2"/>
    <undo index="0" exp="ref" v="1" dr="AE324" r="AI324" sId="2"/>
    <undo index="0" exp="ref" v="1" dr="AE324" r="AF324" sId="2"/>
    <undo index="0" exp="ref" v="1" dr="AE323" r="AI323" sId="2"/>
    <undo index="0" exp="ref" v="1" dr="AE323" r="AF323" sId="2"/>
    <undo index="0" exp="ref" v="1" dr="AE322" r="AI322" sId="2"/>
    <undo index="0" exp="ref" v="1" dr="AE322" r="AF322" sId="2"/>
    <undo index="0" exp="ref" v="1" dr="AE321" r="AI321" sId="2"/>
    <undo index="0" exp="ref" v="1" dr="AE321" r="AF321" sId="2"/>
    <undo index="0" exp="ref" v="1" dr="AE320" r="AI320" sId="2"/>
    <undo index="0" exp="ref" v="1" dr="AE320" r="AF320" sId="2"/>
    <undo index="0" exp="ref" v="1" dr="AE319" r="AI319" sId="2"/>
    <undo index="0" exp="ref" v="1" dr="AE319" r="AF319" sId="2"/>
    <undo index="0" exp="ref" v="1" dr="AE318" r="AI318" sId="2"/>
    <undo index="0" exp="ref" v="1" dr="AE318" r="AF318" sId="2"/>
    <undo index="0" exp="ref" v="1" dr="AE317" r="AI317" sId="2"/>
    <undo index="0" exp="ref" v="1" dr="AE317" r="AF317" sId="2"/>
    <undo index="0" exp="ref" v="1" dr="AE315" r="AI315" sId="2"/>
    <undo index="0" exp="ref" v="1" dr="AE315" r="AF315" sId="2"/>
    <undo index="0" exp="ref" v="1" dr="AE314" r="AI314" sId="2"/>
    <undo index="0" exp="ref" v="1" dr="AE314" r="AF314" sId="2"/>
    <undo index="0" exp="ref" v="1" dr="AE313" r="AI313" sId="2"/>
    <undo index="0" exp="ref" v="1" dr="AE313" r="AF313" sId="2"/>
    <undo index="0" exp="ref" v="1" dr="AE312" r="AI312" sId="2"/>
    <undo index="0" exp="ref" v="1" dr="AE312" r="AF312" sId="2"/>
    <undo index="0" exp="ref" v="1" dr="AE311" r="AI311" sId="2"/>
    <undo index="0" exp="ref" v="1" dr="AE311" r="AF311" sId="2"/>
    <undo index="0" exp="ref" v="1" dr="AE310" r="AI310" sId="2"/>
    <undo index="0" exp="ref" v="1" dr="AE310" r="AF310" sId="2"/>
    <undo index="0" exp="ref" v="1" dr="AE309" r="AI309" sId="2"/>
    <undo index="0" exp="ref" v="1" dr="AE309" r="AF309" sId="2"/>
    <undo index="0" exp="ref" v="1" dr="AE308" r="AI308" sId="2"/>
    <undo index="0" exp="ref" v="1" dr="AE308" r="AF308" sId="2"/>
    <undo index="0" exp="ref" v="1" dr="AE307" r="AI307" sId="2"/>
    <undo index="0" exp="ref" v="1" dr="AE307" r="AF307" sId="2"/>
    <undo index="0" exp="ref" v="1" dr="AE306" r="AI306" sId="2"/>
    <undo index="0" exp="ref" v="1" dr="AE306" r="AF306" sId="2"/>
    <undo index="0" exp="ref" v="1" dr="AE305" r="AI305" sId="2"/>
    <undo index="0" exp="ref" v="1" dr="AE305" r="AF305" sId="2"/>
    <undo index="0" exp="ref" v="1" dr="AE304" r="AI304" sId="2"/>
    <undo index="0" exp="ref" v="1" dr="AE304" r="AF304" sId="2"/>
    <undo index="0" exp="ref" v="1" dr="AE303" r="AI303" sId="2"/>
    <undo index="0" exp="ref" v="1" dr="AE303" r="AF303" sId="2"/>
    <undo index="0" exp="ref" v="1" dr="AE302" r="AI302" sId="2"/>
    <undo index="0" exp="ref" v="1" dr="AE302" r="AF302" sId="2"/>
    <undo index="0" exp="ref" v="1" dr="AE300" r="AI300" sId="2"/>
    <undo index="0" exp="ref" v="1" dr="AE300" r="AF300" sId="2"/>
    <undo index="0" exp="ref" v="1" dr="AE299" r="AI299" sId="2"/>
    <undo index="0" exp="ref" v="1" dr="AE299" r="AF299" sId="2"/>
    <undo index="0" exp="ref" v="1" dr="AE298" r="AI298" sId="2"/>
    <undo index="0" exp="ref" v="1" dr="AE298" r="AF298" sId="2"/>
    <undo index="0" exp="ref" v="1" dr="AE297" r="AI297" sId="2"/>
    <undo index="0" exp="ref" v="1" dr="AE297" r="AF297" sId="2"/>
    <undo index="0" exp="ref" v="1" dr="AE295" r="AI295" sId="2"/>
    <undo index="0" exp="ref" v="1" dr="AE295" r="AF295" sId="2"/>
    <undo index="0" exp="ref" v="1" dr="AE294" r="AI294" sId="2"/>
    <undo index="0" exp="ref" v="1" dr="AE294" r="AF294" sId="2"/>
    <undo index="0" exp="ref" v="1" dr="AE293" r="AI293" sId="2"/>
    <undo index="0" exp="ref" v="1" dr="AE293" r="AF293" sId="2"/>
    <undo index="0" exp="ref" v="1" dr="AE292" r="AI292" sId="2"/>
    <undo index="0" exp="ref" v="1" dr="AE292" r="AF292" sId="2"/>
    <undo index="0" exp="ref" v="1" dr="AE291" r="AI291" sId="2"/>
    <undo index="0" exp="ref" v="1" dr="AE291" r="AF291" sId="2"/>
    <undo index="0" exp="ref" v="1" dr="AE290" r="AI290" sId="2"/>
    <undo index="0" exp="ref" v="1" dr="AE290" r="AF290" sId="2"/>
    <undo index="0" exp="ref" v="1" dr="AE288" r="AI288" sId="2"/>
    <undo index="0" exp="ref" v="1" dr="AE288" r="AF288" sId="2"/>
    <undo index="0" exp="ref" v="1" dr="AE287" r="AI287" sId="2"/>
    <undo index="0" exp="ref" v="1" dr="AE287" r="AF287" sId="2"/>
    <undo index="0" exp="ref" v="1" dr="AE286" r="AI286" sId="2"/>
    <undo index="0" exp="ref" v="1" dr="AE286" r="AF286" sId="2"/>
    <undo index="0" exp="ref" v="1" dr="AE285" r="AI285" sId="2"/>
    <undo index="0" exp="ref" v="1" dr="AE285" r="AF285" sId="2"/>
    <undo index="0" exp="ref" v="1" dr="AE284" r="AI284" sId="2"/>
    <undo index="0" exp="ref" v="1" dr="AE284" r="AF284" sId="2"/>
    <undo index="0" exp="ref" v="1" dr="AE283" r="AI283" sId="2"/>
    <undo index="0" exp="ref" v="1" dr="AE283" r="AF283" sId="2"/>
    <undo index="0" exp="ref" v="1" dr="AE282" r="AI282" sId="2"/>
    <undo index="0" exp="ref" v="1" dr="AE282" r="AF282" sId="2"/>
    <undo index="0" exp="ref" v="1" dr="AE281" r="AI281" sId="2"/>
    <undo index="0" exp="ref" v="1" dr="AE281" r="AF281" sId="2"/>
    <undo index="0" exp="ref" v="1" dr="AE280" r="AI280" sId="2"/>
    <undo index="0" exp="ref" v="1" dr="AE280" r="AF280" sId="2"/>
    <undo index="0" exp="ref" v="1" dr="AE279" r="AI279" sId="2"/>
    <undo index="0" exp="ref" v="1" dr="AE279" r="AF279" sId="2"/>
    <undo index="0" exp="ref" v="1" dr="AE278" r="AI278" sId="2"/>
    <undo index="0" exp="ref" v="1" dr="AE278" r="AF278" sId="2"/>
    <undo index="0" exp="ref" v="1" dr="AE277" r="AI277" sId="2"/>
    <undo index="0" exp="ref" v="1" dr="AE277" r="AF277" sId="2"/>
    <undo index="0" exp="ref" v="1" dr="AE276" r="AI276" sId="2"/>
    <undo index="0" exp="ref" v="1" dr="AE276" r="AF276" sId="2"/>
    <undo index="0" exp="ref" v="1" dr="AE275" r="AI275" sId="2"/>
    <undo index="0" exp="ref" v="1" dr="AE275" r="AF275" sId="2"/>
    <undo index="0" exp="ref" v="1" dr="AE274" r="AI274" sId="2"/>
    <undo index="0" exp="ref" v="1" dr="AE274" r="AF274" sId="2"/>
    <undo index="0" exp="ref" v="1" dr="AE272" r="AI272" sId="2"/>
    <undo index="0" exp="ref" v="1" dr="AE272" r="AF272" sId="2"/>
    <undo index="0" exp="ref" v="1" dr="AE271" r="AI271" sId="2"/>
    <undo index="0" exp="ref" v="1" dr="AE271" r="AF271" sId="2"/>
    <undo index="0" exp="ref" v="1" dr="AE270" r="AI270" sId="2"/>
    <undo index="0" exp="ref" v="1" dr="AE270" r="AF270" sId="2"/>
    <undo index="0" exp="ref" v="1" dr="AE269" r="AI269" sId="2"/>
    <undo index="0" exp="ref" v="1" dr="AE269" r="AF269" sId="2"/>
    <undo index="0" exp="ref" v="1" dr="AE268" r="AI268" sId="2"/>
    <undo index="0" exp="ref" v="1" dr="AE268" r="AF268" sId="2"/>
    <undo index="0" exp="ref" v="1" dr="AE267" r="AI267" sId="2"/>
    <undo index="0" exp="ref" v="1" dr="AE267" r="AF267" sId="2"/>
    <undo index="0" exp="ref" v="1" dr="AE265" r="AI265" sId="2"/>
    <undo index="0" exp="ref" v="1" dr="AE265" r="AF265" sId="2"/>
    <undo index="0" exp="ref" v="1" dr="AE264" r="AI264" sId="2"/>
    <undo index="0" exp="ref" v="1" dr="AE264" r="AF264" sId="2"/>
    <undo index="0" exp="ref" v="1" dr="AE263" r="AI263" sId="2"/>
    <undo index="0" exp="ref" v="1" dr="AE263" r="AF263" sId="2"/>
    <undo index="0" exp="ref" v="1" dr="AE262" r="AI262" sId="2"/>
    <undo index="0" exp="ref" v="1" dr="AE262" r="AF262" sId="2"/>
    <undo index="0" exp="ref" v="1" dr="AE261" r="AI261" sId="2"/>
    <undo index="0" exp="ref" v="1" dr="AE261" r="AF261" sId="2"/>
    <undo index="0" exp="ref" v="1" dr="AE260" r="AI260" sId="2"/>
    <undo index="0" exp="ref" v="1" dr="AE260" r="AF260" sId="2"/>
    <undo index="0" exp="ref" v="1" dr="AE259" r="AI259" sId="2"/>
    <undo index="0" exp="ref" v="1" dr="AE259" r="AF259" sId="2"/>
    <undo index="0" exp="ref" v="1" dr="AE257" r="AI257" sId="2"/>
    <undo index="0" exp="ref" v="1" dr="AE257" r="AF257" sId="2"/>
    <undo index="0" exp="ref" v="1" dr="AE256" r="AI256" sId="2"/>
    <undo index="0" exp="ref" v="1" dr="AE256" r="AF256" sId="2"/>
    <undo index="0" exp="ref" v="1" dr="AE255" r="AI255" sId="2"/>
    <undo index="0" exp="ref" v="1" dr="AE255" r="AF255" sId="2"/>
    <undo index="0" exp="ref" v="1" dr="AE254" r="AI254" sId="2"/>
    <undo index="0" exp="ref" v="1" dr="AE254" r="AF254" sId="2"/>
    <undo index="0" exp="ref" v="1" dr="AE253" r="AI253" sId="2"/>
    <undo index="0" exp="ref" v="1" dr="AE253" r="AF253" sId="2"/>
    <undo index="0" exp="ref" v="1" dr="AE252" r="AI252" sId="2"/>
    <undo index="0" exp="ref" v="1" dr="AE252" r="AF252" sId="2"/>
    <undo index="0" exp="ref" v="1" dr="AE251" r="AI251" sId="2"/>
    <undo index="0" exp="ref" v="1" dr="AE251" r="AF251" sId="2"/>
    <undo index="0" exp="ref" v="1" dr="AE249" r="AI249" sId="2"/>
    <undo index="0" exp="ref" v="1" dr="AE249" r="AF249" sId="2"/>
    <undo index="0" exp="ref" v="1" dr="AE248" r="AI248" sId="2"/>
    <undo index="0" exp="ref" v="1" dr="AE248" r="AF248" sId="2"/>
    <undo index="0" exp="ref" v="1" dr="AE246" r="AI246" sId="2"/>
    <undo index="0" exp="ref" v="1" dr="AE246" r="AF246" sId="2"/>
    <undo index="0" exp="ref" v="1" dr="AE245" r="AI245" sId="2"/>
    <undo index="0" exp="ref" v="1" dr="AE245" r="AF245" sId="2"/>
    <undo index="0" exp="ref" v="1" dr="AE244" r="AI244" sId="2"/>
    <undo index="0" exp="ref" v="1" dr="AE244" r="AF244" sId="2"/>
    <undo index="0" exp="ref" v="1" dr="AE243" r="AI243" sId="2"/>
    <undo index="0" exp="ref" v="1" dr="AE243" r="AF243" sId="2"/>
    <undo index="0" exp="ref" v="1" dr="AE242" r="AI242" sId="2"/>
    <undo index="0" exp="ref" v="1" dr="AE242" r="AF242" sId="2"/>
    <undo index="0" exp="ref" v="1" dr="AE241" r="AI241" sId="2"/>
    <undo index="0" exp="ref" v="1" dr="AE241" r="AF241" sId="2"/>
    <undo index="0" exp="ref" v="1" dr="AE240" r="AI240" sId="2"/>
    <undo index="0" exp="ref" v="1" dr="AE240" r="AF240" sId="2"/>
    <undo index="0" exp="ref" v="1" dr="AE239" r="AI239" sId="2"/>
    <undo index="0" exp="ref" v="1" dr="AE239" r="AF239" sId="2"/>
    <undo index="0" exp="ref" v="1" dr="AE238" r="AI238" sId="2"/>
    <undo index="0" exp="ref" v="1" dr="AE238" r="AF238" sId="2"/>
    <undo index="0" exp="ref" v="1" dr="AE237" r="AI237" sId="2"/>
    <undo index="0" exp="ref" v="1" dr="AE237" r="AF237" sId="2"/>
    <undo index="0" exp="ref" v="1" dr="AE236" r="AI236" sId="2"/>
    <undo index="0" exp="ref" v="1" dr="AE236" r="AF236" sId="2"/>
    <undo index="0" exp="ref" v="1" dr="AE235" r="AI235" sId="2"/>
    <undo index="0" exp="ref" v="1" dr="AE235" r="AF235" sId="2"/>
    <undo index="0" exp="ref" v="1" dr="AE233" r="AI233" sId="2"/>
    <undo index="0" exp="ref" v="1" dr="AE233" r="AF233" sId="2"/>
    <undo index="0" exp="ref" v="1" dr="AE232" r="AI232" sId="2"/>
    <undo index="0" exp="ref" v="1" dr="AE232" r="AF232" sId="2"/>
    <undo index="0" exp="ref" v="1" dr="AE231" r="AI231" sId="2"/>
    <undo index="0" exp="ref" v="1" dr="AE231" r="AF231" sId="2"/>
    <undo index="0" exp="ref" v="1" dr="AE230" r="AI230" sId="2"/>
    <undo index="0" exp="ref" v="1" dr="AE230" r="AF230" sId="2"/>
    <undo index="0" exp="ref" v="1" dr="AE229" r="AI229" sId="2"/>
    <undo index="0" exp="ref" v="1" dr="AE229" r="AF229" sId="2"/>
    <undo index="0" exp="ref" v="1" dr="AE228" r="AI228" sId="2"/>
    <undo index="0" exp="ref" v="1" dr="AE228" r="AF228" sId="2"/>
    <undo index="0" exp="ref" v="1" dr="AE227" r="AI227" sId="2"/>
    <undo index="0" exp="ref" v="1" dr="AE227" r="AF227" sId="2"/>
    <undo index="0" exp="ref" v="1" dr="AE226" r="AI226" sId="2"/>
    <undo index="0" exp="ref" v="1" dr="AE226" r="AF226" sId="2"/>
    <undo index="0" exp="ref" v="1" dr="AE224" r="AI224" sId="2"/>
    <undo index="0" exp="ref" v="1" dr="AE224" r="AF224" sId="2"/>
    <undo index="0" exp="ref" v="1" dr="AE223" r="AI223" sId="2"/>
    <undo index="0" exp="ref" v="1" dr="AE223" r="AF223" sId="2"/>
    <undo index="0" exp="ref" v="1" dr="AE221" r="AI221" sId="2"/>
    <undo index="0" exp="ref" v="1" dr="AE221" r="AF221" sId="2"/>
    <undo index="0" exp="ref" v="1" dr="AE220" r="AI220" sId="2"/>
    <undo index="0" exp="ref" v="1" dr="AE220" r="AF220" sId="2"/>
    <undo index="0" exp="ref" v="1" dr="AE219" r="AI219" sId="2"/>
    <undo index="0" exp="ref" v="1" dr="AE219" r="AF219" sId="2"/>
    <undo index="0" exp="ref" v="1" dr="AE218" r="AI218" sId="2"/>
    <undo index="0" exp="ref" v="1" dr="AE218" r="AF218" sId="2"/>
    <undo index="0" exp="ref" v="1" dr="AE217" r="AI217" sId="2"/>
    <undo index="0" exp="ref" v="1" dr="AE217" r="AF217" sId="2"/>
    <undo index="0" exp="ref" v="1" dr="AE216" r="AI216" sId="2"/>
    <undo index="0" exp="ref" v="1" dr="AE216" r="AF216" sId="2"/>
    <undo index="0" exp="ref" v="1" dr="AE215" r="AI215" sId="2"/>
    <undo index="0" exp="ref" v="1" dr="AE215" r="AF215" sId="2"/>
    <undo index="0" exp="ref" v="1" dr="AE214" r="AI214" sId="2"/>
    <undo index="0" exp="ref" v="1" dr="AE214" r="AF214" sId="2"/>
    <undo index="0" exp="ref" v="1" dr="AE213" r="AI213" sId="2"/>
    <undo index="0" exp="ref" v="1" dr="AE213" r="AF213" sId="2"/>
    <undo index="0" exp="ref" v="1" dr="AE212" r="AI212" sId="2"/>
    <undo index="0" exp="ref" v="1" dr="AE212" r="AF212" sId="2"/>
    <undo index="0" exp="ref" v="1" dr="AE211" r="AI211" sId="2"/>
    <undo index="0" exp="ref" v="1" dr="AE211" r="AF211" sId="2"/>
    <undo index="0" exp="ref" v="1" dr="AE210" r="AI210" sId="2"/>
    <undo index="0" exp="ref" v="1" dr="AE210" r="AF210" sId="2"/>
    <undo index="0" exp="ref" v="1" dr="AE209" r="AI209" sId="2"/>
    <undo index="0" exp="ref" v="1" dr="AE209" r="AF209" sId="2"/>
    <undo index="0" exp="ref" v="1" dr="AE208" r="AI208" sId="2"/>
    <undo index="0" exp="ref" v="1" dr="AE208" r="AF208" sId="2"/>
    <undo index="0" exp="ref" v="1" dr="AE207" r="AI207" sId="2"/>
    <undo index="0" exp="ref" v="1" dr="AE207" r="AF207" sId="2"/>
    <undo index="0" exp="ref" v="1" dr="AE205" r="AI205" sId="2"/>
    <undo index="0" exp="ref" v="1" dr="AE205" r="AF205" sId="2"/>
    <undo index="0" exp="ref" v="1" dr="AE204" r="AI204" sId="2"/>
    <undo index="0" exp="ref" v="1" dr="AE204" r="AF204" sId="2"/>
    <undo index="0" exp="ref" v="1" dr="AE203" r="AI203" sId="2"/>
    <undo index="0" exp="ref" v="1" dr="AE203" r="AF203" sId="2"/>
    <undo index="0" exp="ref" v="1" dr="AE202" r="AI202" sId="2"/>
    <undo index="0" exp="ref" v="1" dr="AE202" r="AF202" sId="2"/>
    <undo index="0" exp="ref" v="1" dr="AE201" r="AI201" sId="2"/>
    <undo index="0" exp="ref" v="1" dr="AE201" r="AF201" sId="2"/>
    <undo index="0" exp="ref" v="1" dr="AE200" r="AI200" sId="2"/>
    <undo index="0" exp="ref" v="1" dr="AE200" r="AF200" sId="2"/>
    <undo index="0" exp="ref" v="1" dr="AE199" r="AI199" sId="2"/>
    <undo index="0" exp="ref" v="1" dr="AE199" r="AF199" sId="2"/>
    <undo index="0" exp="ref" v="1" dr="AE197" r="AI197" sId="2"/>
    <undo index="0" exp="ref" v="1" dr="AE197" r="AF197" sId="2"/>
    <undo index="0" exp="ref" v="1" dr="AE196" r="AI196" sId="2"/>
    <undo index="0" exp="ref" v="1" dr="AE196" r="AF196" sId="2"/>
    <undo index="0" exp="ref" v="1" dr="AE195" r="AI195" sId="2"/>
    <undo index="0" exp="ref" v="1" dr="AE195" r="AF195" sId="2"/>
    <undo index="0" exp="ref" v="1" dr="AE194" r="AI194" sId="2"/>
    <undo index="0" exp="ref" v="1" dr="AE194" r="AF194" sId="2"/>
    <undo index="0" exp="ref" v="1" dr="AE193" r="AI193" sId="2"/>
    <undo index="0" exp="ref" v="1" dr="AE193" r="AF193" sId="2"/>
    <undo index="0" exp="ref" v="1" dr="AE192" r="AI192" sId="2"/>
    <undo index="0" exp="ref" v="1" dr="AE192" r="AF192" sId="2"/>
    <undo index="0" exp="ref" v="1" dr="AE191" r="AI191" sId="2"/>
    <undo index="0" exp="ref" v="1" dr="AE191" r="AF191" sId="2"/>
    <undo index="0" exp="ref" v="1" dr="AE189" r="AI189" sId="2"/>
    <undo index="0" exp="ref" v="1" dr="AE189" r="AF189" sId="2"/>
    <undo index="0" exp="ref" v="1" dr="AE188" r="AI188" sId="2"/>
    <undo index="0" exp="ref" v="1" dr="AE188" r="AF188" sId="2"/>
    <undo index="0" exp="ref" v="1" dr="AE187" r="AI187" sId="2"/>
    <undo index="0" exp="ref" v="1" dr="AE187" r="AF187" sId="2"/>
    <undo index="0" exp="ref" v="1" dr="AE186" r="AI186" sId="2"/>
    <undo index="0" exp="ref" v="1" dr="AE186" r="AF186" sId="2"/>
    <undo index="0" exp="ref" v="1" dr="AE184" r="AI184" sId="2"/>
    <undo index="0" exp="ref" v="1" dr="AE184" r="AF184" sId="2"/>
    <undo index="0" exp="ref" v="1" dr="AE183" r="AI183" sId="2"/>
    <undo index="0" exp="ref" v="1" dr="AE183" r="AF183" sId="2"/>
    <undo index="0" exp="ref" v="1" dr="AE182" r="AI182" sId="2"/>
    <undo index="0" exp="ref" v="1" dr="AE182" r="AF182" sId="2"/>
    <undo index="0" exp="ref" v="1" dr="AE181" r="AI181" sId="2"/>
    <undo index="0" exp="ref" v="1" dr="AE181" r="AF181" sId="2"/>
    <undo index="0" exp="ref" v="1" dr="AE180" r="AI180" sId="2"/>
    <undo index="0" exp="ref" v="1" dr="AE180" r="AF180" sId="2"/>
    <undo index="0" exp="ref" v="1" dr="AE179" r="AI179" sId="2"/>
    <undo index="0" exp="ref" v="1" dr="AE179" r="AF179" sId="2"/>
    <undo index="0" exp="ref" v="1" dr="AE178" r="AI178" sId="2"/>
    <undo index="0" exp="ref" v="1" dr="AE178" r="AF178" sId="2"/>
    <undo index="0" exp="ref" v="1" dr="AE176" r="AI176" sId="2"/>
    <undo index="0" exp="ref" v="1" dr="AE176" r="AF176" sId="2"/>
    <undo index="0" exp="ref" v="1" dr="AE175" r="AI175" sId="2"/>
    <undo index="0" exp="ref" v="1" dr="AE175" r="AF175" sId="2"/>
    <undo index="0" exp="ref" v="1" dr="AE173" r="AI173" sId="2"/>
    <undo index="0" exp="ref" v="1" dr="AE173" r="AF173" sId="2"/>
    <undo index="0" exp="ref" v="1" dr="AE172" r="AI172" sId="2"/>
    <undo index="0" exp="ref" v="1" dr="AE172" r="AF172" sId="2"/>
    <undo index="0" exp="ref" v="1" dr="AE171" r="AI171" sId="2"/>
    <undo index="0" exp="ref" v="1" dr="AE171" r="AF171" sId="2"/>
    <undo index="0" exp="ref" v="1" dr="AE170" r="AI170" sId="2"/>
    <undo index="0" exp="ref" v="1" dr="AE170" r="AF170" sId="2"/>
    <undo index="0" exp="ref" v="1" dr="AE169" r="AI169" sId="2"/>
    <undo index="0" exp="ref" v="1" dr="AE169" r="AF169" sId="2"/>
    <undo index="0" exp="ref" v="1" dr="AE168" r="AI168" sId="2"/>
    <undo index="0" exp="ref" v="1" dr="AE168" r="AF168" sId="2"/>
    <undo index="0" exp="ref" v="1" dr="AE167" r="AI167" sId="2"/>
    <undo index="0" exp="ref" v="1" dr="AE167" r="AF167" sId="2"/>
    <undo index="0" exp="ref" v="1" dr="AE166" r="AI166" sId="2"/>
    <undo index="0" exp="ref" v="1" dr="AE166" r="AF166" sId="2"/>
    <undo index="0" exp="ref" v="1" dr="AE165" r="AI165" sId="2"/>
    <undo index="0" exp="ref" v="1" dr="AE165" r="AF165" sId="2"/>
    <undo index="0" exp="ref" v="1" dr="AE164" r="AI164" sId="2"/>
    <undo index="0" exp="ref" v="1" dr="AE164" r="AF164" sId="2"/>
    <undo index="0" exp="ref" v="1" dr="AE163" r="AI163" sId="2"/>
    <undo index="0" exp="ref" v="1" dr="AE163" r="AF163" sId="2"/>
    <undo index="0" exp="ref" v="1" dr="AE162" r="AI162" sId="2"/>
    <undo index="0" exp="ref" v="1" dr="AE162" r="AF162" sId="2"/>
    <undo index="0" exp="ref" v="1" dr="AE161" r="AI161" sId="2"/>
    <undo index="0" exp="ref" v="1" dr="AE161" r="AF161" sId="2"/>
    <undo index="0" exp="ref" v="1" dr="AE160" r="AI160" sId="2"/>
    <undo index="0" exp="ref" v="1" dr="AE160" r="AF160" sId="2"/>
    <undo index="0" exp="ref" v="1" dr="AE159" r="AI159" sId="2"/>
    <undo index="0" exp="ref" v="1" dr="AE159" r="AF159" sId="2"/>
    <undo index="0" exp="ref" v="1" dr="AE158" r="AI158" sId="2"/>
    <undo index="0" exp="ref" v="1" dr="AE158" r="AF158" sId="2"/>
    <undo index="0" exp="ref" v="1" dr="AE157" r="AI157" sId="2"/>
    <undo index="0" exp="ref" v="1" dr="AE157" r="AF157" sId="2"/>
    <undo index="0" exp="ref" v="1" dr="AE156" r="AI156" sId="2"/>
    <undo index="0" exp="ref" v="1" dr="AE156" r="AF156" sId="2"/>
    <undo index="0" exp="ref" v="1" dr="AE155" r="AI155" sId="2"/>
    <undo index="0" exp="ref" v="1" dr="AE155" r="AF155" sId="2"/>
    <undo index="0" exp="ref" v="1" dr="AE154" r="AI154" sId="2"/>
    <undo index="0" exp="ref" v="1" dr="AE154" r="AF154" sId="2"/>
    <undo index="0" exp="ref" v="1" dr="AE153" r="AI153" sId="2"/>
    <undo index="0" exp="ref" v="1" dr="AE153" r="AF153" sId="2"/>
    <undo index="0" exp="ref" v="1" dr="AE152" r="AI152" sId="2"/>
    <undo index="0" exp="ref" v="1" dr="AE152" r="AF152" sId="2"/>
    <undo index="0" exp="ref" v="1" dr="AE151" r="AI151" sId="2"/>
    <undo index="0" exp="ref" v="1" dr="AE151" r="AF151" sId="2"/>
    <undo index="0" exp="ref" v="1" dr="AE149" r="AI149" sId="2"/>
    <undo index="0" exp="ref" v="1" dr="AE149" r="AF149" sId="2"/>
    <undo index="0" exp="ref" v="1" dr="AE148" r="AI148" sId="2"/>
    <undo index="0" exp="ref" v="1" dr="AE148" r="AF148" sId="2"/>
    <undo index="0" exp="ref" v="1" dr="AE147" r="AI147" sId="2"/>
    <undo index="0" exp="ref" v="1" dr="AE147" r="AF147" sId="2"/>
    <undo index="0" exp="ref" v="1" dr="AE146" r="AI146" sId="2"/>
    <undo index="0" exp="ref" v="1" dr="AE146" r="AF146" sId="2"/>
    <undo index="0" exp="ref" v="1" dr="AE144" r="AI144" sId="2"/>
    <undo index="0" exp="ref" v="1" dr="AE144" r="AF144" sId="2"/>
    <undo index="0" exp="ref" v="1" dr="AE143" r="AI143" sId="2"/>
    <undo index="0" exp="ref" v="1" dr="AE143" r="AF143" sId="2"/>
    <undo index="0" exp="ref" v="1" dr="AE141" r="AI141" sId="2"/>
    <undo index="0" exp="ref" v="1" dr="AE141" r="AF141" sId="2"/>
    <undo index="0" exp="ref" v="1" dr="AE140" r="AI140" sId="2"/>
    <undo index="0" exp="ref" v="1" dr="AE140" r="AF140" sId="2"/>
    <undo index="0" exp="ref" v="1" dr="AE139" r="AI139" sId="2"/>
    <undo index="0" exp="ref" v="1" dr="AE139" r="AF139" sId="2"/>
    <undo index="0" exp="ref" v="1" dr="AE138" r="AI138" sId="2"/>
    <undo index="0" exp="ref" v="1" dr="AE138" r="AF138" sId="2"/>
    <undo index="0" exp="ref" v="1" dr="AE137" r="AI137" sId="2"/>
    <undo index="0" exp="ref" v="1" dr="AE137" r="AF137" sId="2"/>
    <undo index="0" exp="ref" v="1" dr="AE135" r="AI135" sId="2"/>
    <undo index="0" exp="ref" v="1" dr="AE135" r="AF135" sId="2"/>
    <undo index="0" exp="ref" v="1" dr="AE134" r="AI134" sId="2"/>
    <undo index="0" exp="ref" v="1" dr="AE134" r="AF134" sId="2"/>
    <undo index="0" exp="ref" v="1" dr="AE132" r="AI132" sId="2"/>
    <undo index="0" exp="ref" v="1" dr="AE132" r="AF132" sId="2"/>
    <undo index="0" exp="ref" v="1" dr="AE131" r="AI131" sId="2"/>
    <undo index="0" exp="ref" v="1" dr="AE131" r="AF131" sId="2"/>
    <undo index="0" exp="ref" v="1" dr="AE130" r="AI130" sId="2"/>
    <undo index="0" exp="ref" v="1" dr="AE130" r="AF130" sId="2"/>
    <undo index="0" exp="ref" v="1" dr="AE129" r="AI129" sId="2"/>
    <undo index="0" exp="ref" v="1" dr="AE129" r="AF129" sId="2"/>
    <undo index="0" exp="ref" v="1" dr="AE128" r="AI128" sId="2"/>
    <undo index="0" exp="ref" v="1" dr="AE128" r="AF128" sId="2"/>
    <undo index="0" exp="ref" v="1" dr="AE127" r="AI127" sId="2"/>
    <undo index="0" exp="ref" v="1" dr="AE127" r="AF127" sId="2"/>
    <undo index="0" exp="ref" v="1" dr="AE126" r="AI126" sId="2"/>
    <undo index="0" exp="ref" v="1" dr="AE126" r="AF126" sId="2"/>
    <undo index="0" exp="ref" v="1" dr="AE125" r="AI125" sId="2"/>
    <undo index="0" exp="ref" v="1" dr="AE125" r="AF125" sId="2"/>
    <undo index="0" exp="ref" v="1" dr="AE123" r="AI123" sId="2"/>
    <undo index="0" exp="ref" v="1" dr="AE123" r="AF123" sId="2"/>
    <undo index="0" exp="ref" v="1" dr="AE122" r="AI122" sId="2"/>
    <undo index="0" exp="ref" v="1" dr="AE122" r="AF122" sId="2"/>
    <undo index="0" exp="ref" v="1" dr="AE121" r="AI121" sId="2"/>
    <undo index="0" exp="ref" v="1" dr="AE121" r="AF121" sId="2"/>
    <undo index="0" exp="ref" v="1" dr="AE120" r="AI120" sId="2"/>
    <undo index="0" exp="ref" v="1" dr="AE120" r="AF120" sId="2"/>
    <undo index="0" exp="ref" v="1" dr="AE118" r="AI118" sId="2"/>
    <undo index="0" exp="ref" v="1" dr="AE118" r="AF118" sId="2"/>
    <undo index="0" exp="ref" v="1" dr="AE117" r="AI117" sId="2"/>
    <undo index="0" exp="ref" v="1" dr="AE117" r="AF117" sId="2"/>
    <undo index="0" exp="ref" v="1" dr="AE116" r="AI116" sId="2"/>
    <undo index="0" exp="ref" v="1" dr="AE116" r="AF116" sId="2"/>
    <undo index="0" exp="ref" v="1" dr="AE115" r="AI115" sId="2"/>
    <undo index="0" exp="ref" v="1" dr="AE115" r="AF115" sId="2"/>
    <undo index="0" exp="ref" v="1" dr="AE114" r="AI114" sId="2"/>
    <undo index="0" exp="ref" v="1" dr="AE114" r="AF114" sId="2"/>
    <undo index="0" exp="ref" v="1" dr="AE113" r="AI113" sId="2"/>
    <undo index="0" exp="ref" v="1" dr="AE113" r="AF113" sId="2"/>
    <undo index="0" exp="ref" v="1" dr="AE111" r="AI111" sId="2"/>
    <undo index="0" exp="ref" v="1" dr="AE111" r="AF111" sId="2"/>
    <undo index="0" exp="ref" v="1" dr="AE110" r="AI110" sId="2"/>
    <undo index="0" exp="ref" v="1" dr="AE110" r="AF110" sId="2"/>
    <undo index="0" exp="ref" v="1" dr="AE109" r="AI109" sId="2"/>
    <undo index="0" exp="ref" v="1" dr="AE109" r="AF109" sId="2"/>
    <undo index="0" exp="ref" v="1" dr="AE108" r="AI108" sId="2"/>
    <undo index="0" exp="ref" v="1" dr="AE108" r="AF108" sId="2"/>
    <undo index="0" exp="ref" v="1" dr="AE107" r="AI107" sId="2"/>
    <undo index="0" exp="ref" v="1" dr="AE107" r="AF107" sId="2"/>
    <undo index="0" exp="ref" v="1" dr="AE105" r="AI105" sId="2"/>
    <undo index="0" exp="ref" v="1" dr="AE105" r="AF105" sId="2"/>
    <undo index="0" exp="ref" v="1" dr="AE104" r="AI104" sId="2"/>
    <undo index="0" exp="ref" v="1" dr="AE104" r="AF104" sId="2"/>
    <undo index="0" exp="ref" v="1" dr="AE102" r="AI102" sId="2"/>
    <undo index="0" exp="ref" v="1" dr="AE102" r="AF102" sId="2"/>
    <undo index="0" exp="ref" v="1" dr="AE101" r="AI101" sId="2"/>
    <undo index="0" exp="ref" v="1" dr="AE101" r="AF101" sId="2"/>
    <undo index="0" exp="ref" v="1" dr="AE100" r="AI100" sId="2"/>
    <undo index="0" exp="ref" v="1" dr="AE100" r="AF100" sId="2"/>
    <undo index="0" exp="ref" v="1" dr="AE98" r="AI98" sId="2"/>
    <undo index="0" exp="ref" v="1" dr="AE98" r="AF98" sId="2"/>
    <undo index="0" exp="ref" v="1" dr="AE97" r="AI97" sId="2"/>
    <undo index="0" exp="ref" v="1" dr="AE97" r="AF97" sId="2"/>
    <undo index="0" exp="ref" v="1" dr="AE96" r="AI96" sId="2"/>
    <undo index="0" exp="ref" v="1" dr="AE96" r="AF96" sId="2"/>
    <undo index="0" exp="ref" v="1" dr="AE95" r="AI95" sId="2"/>
    <undo index="0" exp="ref" v="1" dr="AE95" r="AF95" sId="2"/>
    <undo index="0" exp="ref" v="1" dr="AE93" r="AI93" sId="2"/>
    <undo index="0" exp="ref" v="1" dr="AE93" r="AF93" sId="2"/>
    <undo index="0" exp="ref" v="1" dr="AE92" r="AI92" sId="2"/>
    <undo index="0" exp="ref" v="1" dr="AE92" r="AF92" sId="2"/>
    <undo index="0" exp="ref" v="1" dr="AE91" r="AI91" sId="2"/>
    <undo index="0" exp="ref" v="1" dr="AE91" r="AF91" sId="2"/>
    <undo index="0" exp="ref" v="1" dr="AE90" r="AI90" sId="2"/>
    <undo index="0" exp="ref" v="1" dr="AE90" r="AF90" sId="2"/>
    <undo index="0" exp="ref" v="1" dr="AE89" r="AI89" sId="2"/>
    <undo index="0" exp="ref" v="1" dr="AE89" r="AF89" sId="2"/>
    <undo index="0" exp="ref" v="1" dr="AE88" r="AI88" sId="2"/>
    <undo index="0" exp="ref" v="1" dr="AE88" r="AF88" sId="2"/>
    <undo index="0" exp="ref" v="1" dr="AE87" r="AI87" sId="2"/>
    <undo index="0" exp="ref" v="1" dr="AE87" r="AF87" sId="2"/>
    <undo index="0" exp="ref" v="1" dr="AE85" r="AI85" sId="2"/>
    <undo index="0" exp="ref" v="1" dr="AE85" r="AF85" sId="2"/>
    <undo index="0" exp="ref" v="1" dr="AE84" r="AI84" sId="2"/>
    <undo index="0" exp="ref" v="1" dr="AE84" r="AF84" sId="2"/>
    <undo index="0" exp="ref" v="1" dr="AE83" r="AI83" sId="2"/>
    <undo index="0" exp="ref" v="1" dr="AE83" r="AF83" sId="2"/>
    <undo index="0" exp="ref" v="1" dr="AE82" r="AI82" sId="2"/>
    <undo index="0" exp="ref" v="1" dr="AE82" r="AF82" sId="2"/>
    <undo index="0" exp="ref" v="1" dr="AE81" r="AI81" sId="2"/>
    <undo index="0" exp="ref" v="1" dr="AE81" r="AF81" sId="2"/>
    <undo index="0" exp="ref" v="1" dr="AE80" r="AI80" sId="2"/>
    <undo index="0" exp="ref" v="1" dr="AE80" r="AF80" sId="2"/>
    <undo index="0" exp="ref" v="1" dr="AE79" r="AI79" sId="2"/>
    <undo index="0" exp="ref" v="1" dr="AE79" r="AF79" sId="2"/>
    <undo index="0" exp="ref" v="1" dr="AE78" r="AI78" sId="2"/>
    <undo index="0" exp="ref" v="1" dr="AE78" r="AF78" sId="2"/>
    <undo index="0" exp="ref" v="1" dr="AE77" r="AI77" sId="2"/>
    <undo index="0" exp="ref" v="1" dr="AE77" r="AF77" sId="2"/>
    <undo index="0" exp="ref" v="1" dr="AE76" r="AI76" sId="2"/>
    <undo index="0" exp="ref" v="1" dr="AE76" r="AF76" sId="2"/>
    <undo index="0" exp="ref" v="1" dr="AE75" r="AI75" sId="2"/>
    <undo index="0" exp="ref" v="1" dr="AE75" r="AF75" sId="2"/>
    <undo index="0" exp="ref" v="1" dr="AE74" r="AI74" sId="2"/>
    <undo index="0" exp="ref" v="1" dr="AE74" r="AF74" sId="2"/>
    <undo index="0" exp="ref" v="1" dr="AE73" r="AI73" sId="2"/>
    <undo index="0" exp="ref" v="1" dr="AE73" r="AF73" sId="2"/>
    <undo index="0" exp="ref" v="1" dr="AE72" r="AI72" sId="2"/>
    <undo index="0" exp="ref" v="1" dr="AE72" r="AF72" sId="2"/>
    <undo index="0" exp="ref" v="1" dr="AE71" r="AI71" sId="2"/>
    <undo index="0" exp="ref" v="1" dr="AE71" r="AF71" sId="2"/>
    <undo index="0" exp="ref" v="1" dr="AE70" r="AI70" sId="2"/>
    <undo index="0" exp="ref" v="1" dr="AE70" r="AF70" sId="2"/>
    <undo index="0" exp="ref" v="1" dr="AE69" r="AI69" sId="2"/>
    <undo index="0" exp="ref" v="1" dr="AE69" r="AF69" sId="2"/>
    <undo index="0" exp="ref" v="1" dr="AE68" r="AI68" sId="2"/>
    <undo index="0" exp="ref" v="1" dr="AE68" r="AF68" sId="2"/>
    <undo index="0" exp="ref" v="1" dr="AE67" r="AI67" sId="2"/>
    <undo index="0" exp="ref" v="1" dr="AE67" r="AF67" sId="2"/>
    <undo index="0" exp="ref" v="1" dr="AE66" r="AI66" sId="2"/>
    <undo index="0" exp="ref" v="1" dr="AE66" r="AF66" sId="2"/>
    <undo index="0" exp="ref" v="1" dr="AE65" r="AI65" sId="2"/>
    <undo index="0" exp="ref" v="1" dr="AE65" r="AF65" sId="2"/>
    <undo index="0" exp="ref" v="1" dr="AE63" r="AI63" sId="2"/>
    <undo index="0" exp="ref" v="1" dr="AE63" r="AF63" sId="2"/>
    <undo index="0" exp="ref" v="1" dr="AE62" r="AI62" sId="2"/>
    <undo index="0" exp="ref" v="1" dr="AE62" r="AF62" sId="2"/>
    <undo index="0" exp="ref" v="1" dr="AE61" r="AI61" sId="2"/>
    <undo index="0" exp="ref" v="1" dr="AE61" r="AF61" sId="2"/>
    <undo index="0" exp="ref" v="1" dr="AE59" r="AI59" sId="2"/>
    <undo index="0" exp="ref" v="1" dr="AE59" r="AF59" sId="2"/>
    <undo index="0" exp="ref" v="1" dr="AE58" r="AI58" sId="2"/>
    <undo index="0" exp="ref" v="1" dr="AE58" r="AF58" sId="2"/>
    <undo index="0" exp="ref" v="1" dr="AE57" r="AI57" sId="2"/>
    <undo index="0" exp="ref" v="1" dr="AE57" r="AF57" sId="2"/>
    <undo index="0" exp="ref" v="1" dr="AE56" r="AI56" sId="2"/>
    <undo index="0" exp="ref" v="1" dr="AE56" r="AF56" sId="2"/>
    <undo index="0" exp="ref" v="1" dr="AE55" r="AI55" sId="2"/>
    <undo index="0" exp="ref" v="1" dr="AE55" r="AF55" sId="2"/>
    <undo index="0" exp="ref" v="1" dr="AE53" r="AI53" sId="2"/>
    <undo index="0" exp="ref" v="1" dr="AE53" r="AF53" sId="2"/>
    <undo index="0" exp="ref" v="1" dr="AE52" r="AI52" sId="2"/>
    <undo index="0" exp="ref" v="1" dr="AE52" r="AF52" sId="2"/>
    <undo index="0" exp="ref" v="1" dr="AE50" r="AI50" sId="2"/>
    <undo index="0" exp="ref" v="1" dr="AE50" r="AF50" sId="2"/>
    <undo index="0" exp="ref" v="1" dr="AE49" r="AI49" sId="2"/>
    <undo index="0" exp="ref" v="1" dr="AE49" r="AF49" sId="2"/>
    <undo index="0" exp="ref" v="1" dr="AE48" r="AI48" sId="2"/>
    <undo index="0" exp="ref" v="1" dr="AE48" r="AF48" sId="2"/>
    <undo index="0" exp="ref" v="1" dr="AE47" r="AI47" sId="2"/>
    <undo index="0" exp="ref" v="1" dr="AE47" r="AF47" sId="2"/>
    <undo index="0" exp="ref" v="1" dr="AE45" r="AI45" sId="2"/>
    <undo index="0" exp="ref" v="1" dr="AE45" r="AF45" sId="2"/>
    <undo index="0" exp="ref" v="1" dr="AE44" r="AI44" sId="2"/>
    <undo index="0" exp="ref" v="1" dr="AE44" r="AF44" sId="2"/>
    <undo index="0" exp="ref" v="1" dr="AE43" r="AI43" sId="2"/>
    <undo index="0" exp="ref" v="1" dr="AE43" r="AF43" sId="2"/>
    <undo index="0" exp="ref" v="1" dr="AE42" r="AI42" sId="2"/>
    <undo index="0" exp="ref" v="1" dr="AE42" r="AF42" sId="2"/>
    <undo index="0" exp="ref" v="1" dr="AE41" r="AI41" sId="2"/>
    <undo index="0" exp="ref" v="1" dr="AE41" r="AF41" sId="2"/>
    <undo index="0" exp="ref" v="1" dr="AE40" r="AI40" sId="2"/>
    <undo index="0" exp="ref" v="1" dr="AE40" r="AF40" sId="2"/>
    <undo index="0" exp="ref" v="1" dr="AE39" r="AI39" sId="2"/>
    <undo index="0" exp="ref" v="1" dr="AE39" r="AF39" sId="2"/>
    <undo index="0" exp="ref" v="1" dr="AE37" r="AI37" sId="2"/>
    <undo index="0" exp="ref" v="1" dr="AE37" r="AF37" sId="2"/>
    <undo index="0" exp="ref" v="1" dr="AE36" r="AI36" sId="2"/>
    <undo index="0" exp="ref" v="1" dr="AE36" r="AF36" sId="2"/>
    <undo index="0" exp="ref" v="1" dr="AE35" r="AI35" sId="2"/>
    <undo index="0" exp="ref" v="1" dr="AE35" r="AF35" sId="2"/>
    <undo index="0" exp="ref" v="1" dr="AE34" r="AI34" sId="2"/>
    <undo index="0" exp="ref" v="1" dr="AE34" r="AF34" sId="2"/>
    <undo index="0" exp="ref" v="1" dr="AE32" r="AI32" sId="2"/>
    <undo index="0" exp="ref" v="1" dr="AE32" r="AF32" sId="2"/>
    <undo index="0" exp="ref" v="1" dr="AE31" r="AI31" sId="2"/>
    <undo index="0" exp="ref" v="1" dr="AE31" r="AF31" sId="2"/>
    <undo index="0" exp="ref" v="1" dr="AE30" r="AI30" sId="2"/>
    <undo index="0" exp="ref" v="1" dr="AE30" r="AF30" sId="2"/>
    <undo index="0" exp="ref" v="1" dr="AE29" r="AI29" sId="2"/>
    <undo index="0" exp="ref" v="1" dr="AE29" r="AF29" sId="2"/>
    <undo index="0" exp="ref" v="1" dr="AE28" r="AI28" sId="2"/>
    <undo index="0" exp="ref" v="1" dr="AE28" r="AF28" sId="2"/>
    <undo index="0" exp="ref" v="1" dr="AE27" r="AI27" sId="2"/>
    <undo index="0" exp="ref" v="1" dr="AE27" r="AF27" sId="2"/>
    <undo index="0" exp="ref" v="1" dr="AE26" r="AI26" sId="2"/>
    <undo index="0" exp="ref" v="1" dr="AE26" r="AF26" sId="2"/>
    <undo index="0" exp="ref" v="1" dr="AE25" r="AI25" sId="2"/>
    <undo index="0" exp="ref" v="1" dr="AE25" r="AF25" sId="2"/>
    <undo index="0" exp="ref" v="1" dr="AE24" r="AI24" sId="2"/>
    <undo index="0" exp="ref" v="1" dr="AE24" r="AF24" sId="2"/>
    <undo index="0" exp="ref" v="1" dr="AE23" r="AI23" sId="2"/>
    <undo index="0" exp="ref" v="1" dr="AE23" r="AF23" sId="2"/>
    <undo index="0" exp="ref" v="1" dr="AE22" r="AI22" sId="2"/>
    <undo index="0" exp="ref" v="1" dr="AE22" r="AF22" sId="2"/>
    <undo index="0" exp="ref" v="1" dr="AE21" r="AI21" sId="2"/>
    <undo index="0" exp="ref" v="1" dr="AE21" r="AF21" sId="2"/>
    <undo index="0" exp="ref" v="1" dr="AE19" r="AI19" sId="2"/>
    <undo index="0" exp="ref" v="1" dr="AE19" r="AF19" sId="2"/>
    <undo index="0" exp="ref" v="1" dr="AE18" r="AI18" sId="2"/>
    <undo index="0" exp="ref" v="1" dr="AE18" r="AF18" sId="2"/>
    <undo index="0" exp="ref" v="1" dr="AE17" r="AI17" sId="2"/>
    <undo index="0" exp="ref" v="1" dr="AE17" r="AF17" sId="2"/>
    <undo index="0" exp="ref" v="1" dr="AE16" r="AI16" sId="2"/>
    <undo index="0" exp="ref" v="1" dr="AE16" r="AF16" sId="2"/>
    <undo index="0" exp="ref" v="1" dr="AE15" r="AI15" sId="2"/>
    <undo index="0" exp="ref" v="1" dr="AE15" r="AF15" sId="2"/>
    <undo index="0" exp="ref" v="1" dr="AE14" r="AI14" sId="2"/>
    <undo index="0" exp="ref" v="1" dr="AE14" r="AF14" sId="2"/>
    <undo index="0" exp="ref" v="1" dr="AE13" r="AI13" sId="2"/>
    <undo index="0" exp="ref" v="1" dr="AE13" r="AF13" sId="2"/>
    <undo index="0" exp="ref" v="1" dr="AE12" r="AI12" sId="2"/>
    <undo index="0" exp="ref" v="1" dr="AE12" r="AF12" sId="2"/>
    <undo index="0" exp="ref" v="1" dr="AE11" r="AI11" sId="2"/>
    <undo index="0" exp="ref" v="1" dr="AE11" r="AF11" sId="2"/>
    <undo index="0" exp="ref" v="1" dr="AE9" r="AI9" sId="2"/>
    <undo index="0" exp="ref" v="1" dr="AE9" r="AF9" sId="2"/>
    <undo index="0" exp="ref" v="1" dr="AE8" r="AI8" sId="2"/>
    <undo index="0" exp="ref" v="1" dr="AE8" r="AF8" sId="2"/>
    <undo index="0" exp="ref" v="1" dr="AE7" r="AI7" sId="2"/>
    <undo index="0" exp="ref" v="1" dr="AE7" r="AF7" sId="2"/>
    <undo index="0" exp="ref" v="1" dr="AE6" r="AI6" sId="2"/>
    <undo index="0" exp="ref" v="1" dr="AE6" r="AF6" sId="2"/>
    <undo index="0" exp="ref" v="1" dr="AE5" r="AI5" sId="2"/>
    <undo index="0" exp="ref" v="1" dr="AE5" r="AF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BB$1:$BB$1048576" dn="Z_50921383_7DBA_4510_9D4A_313E4C433247_.wvu.Cols" sId="2"/>
    <undo index="65535" exp="area" ref3D="1" dr="$AZ$1:$BA$1048576" dn="Z_50921383_7DBA_4510_9D4A_313E4C433247_.wvu.Cols" sId="2"/>
    <undo index="1" exp="area" ref3D="1" dr="$AE$1:$AT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Z$1:$BA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M$1:$BO$1048576" dn="Z_22DCB34F_2C24_4230_98F6_DAF7677861F8_.wvu.Cols" sId="2"/>
    <undo index="65535" exp="area" ref3D="1" dr="$AG$1:$AH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Z$1:$BA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M$1:$BO$1048576" dn="Z_70379542_B2D6_40D2_80AE_F1B0F6194280_.wvu.Cols" sId="2"/>
    <undo index="65535" exp="area" ref3D="1" dr="$AG$1:$AH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Z$1:$BA$1048576" dn="Z_D36219D0_A7BF_4FA8_8DD8_488F13E3673E_.wvu.Cols" sId="2"/>
    <undo index="65535" exp="area" ref3D="1" dr="$AE$1:$AS$1048576" dn="Z_E5AB5744_4C8A_40CE_9F0B_33627CEEF0B3_.wvu.Cols" sId="2"/>
    <undo index="65535" exp="area" ref3D="1" dr="$A$2:$XFD$3" dn="Z_D804A323_1934_42A5_ADE5_667998EEFD9B_.wvu.PrintTitles" sId="2"/>
    <undo index="65535" exp="area" ref3D="1" dr="$AV$1:$AY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Z$1:$BA$1048576" dn="Z_8DC3BF2D_804D_41E7_9D94_D62D5D3A81A6_.wvu.Cols" sId="2"/>
    <undo index="65535" exp="area" ref3D="1" dr="$A$2:$XFD$3" dn="Z_8DC3BF2D_804D_41E7_9D94_D62D5D3A81A6_.wvu.PrintTitles" sId="2"/>
    <undo index="65535" exp="area" ref3D="1" dr="$AV$1:$AY$1048576" dn="Z_8CF23890_B80D_43CE_AC47_A5A077AE53A3_.wvu.Cols" sId="2"/>
    <undo index="65535" exp="area" ref3D="1" dr="$AT$1:$AT$1048576" dn="Z_8CF23890_B80D_43CE_AC47_A5A077AE53A3_.wvu.Cols" sId="2"/>
    <undo index="65535" exp="area" ref3D="1" dr="$A$2:$XFD$3" dn="Z_9A544348_C62B_4C52_9881_7B81D8AABC20_.wvu.PrintTitles" sId="2"/>
    <undo index="65535" exp="area" ref3D="1" dr="$AZ$1:$BA$1048576" dn="Z_C22417F1_0922_495C_826E_BDAEA7C2F5B1_.wvu.Cols" sId="2"/>
    <undo index="65535" exp="area" ref3D="1" dr="$AZ$1:$BB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Z$1:$BB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  <numFmt numFmtId="3" formatCode="#,##0"/>
      </dxf>
    </rfmt>
    <rcc rId="0" sId="2" dxf="1" quotePrefix="1">
      <nc r="AE1" t="inlineStr">
        <is>
          <t>2018/2019</t>
        </is>
      </nc>
      <ndxf>
        <numFmt numFmtId="0" formatCode="General"/>
      </ndxf>
    </rcc>
    <rcc rId="0" sId="2" dxf="1">
      <nc r="AE2" t="inlineStr">
        <is>
          <t>Maximális kapacitás/Maximum capacity</t>
        </is>
      </nc>
      <ndxf>
        <font>
          <b/>
          <sz val="11"/>
          <family val="2"/>
        </font>
        <numFmt numFmtId="0" formatCode="General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0 C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ROUND(#REF!*1000*BR5,0)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ROUND(#REF!*1000*BR6,0)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ROUND(#REF!*1000*BR7,0)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ROUND(#REF!*1000*BR8,0)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ROUND(#REF!*1000*BR9,0)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ROUND(#REF!*1000*BR11,0)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ROUND(#REF!*1000*BR12,0)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ROUND(#REF!*1000*BR13,0)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ROUND(#REF!*1000*BR14,0)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ROUND(#REF!*1000*BR15,0)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ROUND(#REF!*1000*BR16,0)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ROUND(#REF!*1000*BR17,0)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ROUND(#REF!*1000*BR18,0)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ROUND(#REF!*1000*BR19,0)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ROUND(#REF!*1000*BR21,0)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ROUND(#REF!*1000*BR22,0)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ROUND(#REF!*1000*BR23,0)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ROUND(#REF!*1000*BR24,0)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ROUND(#REF!*1000*BR25,0)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ROUND(#REF!*1000*BR26,0)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ROUND(#REF!*1000*BR27,0)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ROUND(#REF!*1000*BR28,0)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ROUND(#REF!*1000*BR29,0)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ROUND(#REF!*1000*BR30,0)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ROUND(#REF!*1000*BR31,0)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ROUND(#REF!*1000*BR32,0)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ROUND(#REF!*1000*BR34,0)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ROUND(#REF!*1000*BR35,0)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ROUND(#REF!*1000*BR36,0)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ROUND(#REF!*1000*BR37,0)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ROUND(#REF!*1000*BR39,0)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ROUND(#REF!*1000*BR40,0)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ROUND(#REF!*1000*BR41,0)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ROUND(#REF!*1000*BR42,0)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ROUND(#REF!*1000*BR43,0)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ROUND(#REF!*1000*BR44,0)</f>
      </nc>
      <ndxf>
        <font>
          <sz val="11"/>
          <color rgb="FFFF0000"/>
          <family val="2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ROUND(#REF!*1000*BR45,0)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ROUND(#REF!*1000*BR47,0)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ROUND(#REF!*1000*BR48,0)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ROUND(#REF!*1000*BR49,0)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ROUND(#REF!*1000*BR50,0)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ROUND(#REF!*1000*BR52,0)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ROUND(#REF!*1000*BR53,0)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ROUND(#REF!*1000*BR55,0)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ROUND(#REF!*1000*BR56,0)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ROUND(#REF!*1000*BR57,0)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ROUND(#REF!*1000*BR58,0)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ROUND(#REF!*1000*BR59,0)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ROUND(#REF!*1000*BR61,0)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ROUND(#REF!*1000*BR62,0)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ROUND(#REF!*1000*BR63,0)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ROUND(#REF!*1000*BR65,0)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ROUND(#REF!*1000*BR66,0)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ROUND(#REF!*1000*BR67,0)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ROUND(#REF!*1000*BR68,0)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ROUND(#REF!*1000*BR69,0)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ROUND(#REF!*1000*BR70,0)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ROUND(#REF!*1000*BR71,0)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ROUND(#REF!*1000*BR72,0)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ROUND(#REF!*1000*BR73,0)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ROUND(#REF!*1000*BR74,0)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ROUND(#REF!*1000*BR75,0)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ROUND(#REF!*1000*BR76,0)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ROUND(#REF!*1000*BR77,0)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ROUND(#REF!*1000*BR78,0)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ROUND(#REF!*1000*BR79,0)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ROUND(#REF!*1000*BR80,0)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ROUND(#REF!*1000*BR81,0)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ROUND(#REF!*1000*BR82,0)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ROUND(#REF!*1000*BR83,0)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ROUND(#REF!*1000*BR84,0)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ROUND(#REF!*1000*BR85,0)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ROUND(#REF!*1000*BR87,0)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ROUND(#REF!*1000*BR88,0)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ROUND(#REF!*1000*BR89,0)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ROUND(#REF!*1000*BR90,0)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ROUND(#REF!*1000*BR91,0)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ROUND(#REF!*1000*BR92,0)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ROUND(#REF!*1000*BR93,0)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ROUND(#REF!*1000*BR95,0)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ROUND(#REF!*1000*BR96,0)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ROUND(#REF!*1000*BR97,0)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ROUND(#REF!*1000*BR98,0)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ROUND(#REF!*1000*BR100,0)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ROUND(#REF!*1000*BR101,0)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ROUND(#REF!*1000*BR102,0)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ROUND(#REF!*1000*BR104,0)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ROUND(#REF!*1000*BR105,0)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ROUND(#REF!*1000*BR107,0)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ROUND(#REF!*1000*BR108,0)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ROUND(#REF!*1000*BR109,0)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ROUND(#REF!*1000*BR110,0)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ROUND(#REF!*1000*BR111,0)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ROUND(#REF!*1000*BR113,0)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ROUND(#REF!*1000*BR114,0)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ROUND(#REF!*1000*BR115,0)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ROUND(#REF!*1000*BR116,0)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ROUND(#REF!*1000*BR117,0)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ROUND(#REF!*1000*BR118,0)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ROUND(#REF!*1000*BR120,0)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ROUND(#REF!*1000*BR121,0)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ROUND(#REF!*1000*BR122,0)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ROUND(#REF!*1000*BR123,0)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ROUND(#REF!*1000*BR125,0)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ROUND(#REF!*1000*BR126,0)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ROUND(#REF!*1000*BR127,0)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ROUND(#REF!*1000*BR128,0)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ROUND(#REF!*1000*BR129,0)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ROUND(#REF!*1000*BR130,0)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ROUND(#REF!*1000*BR131,0)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ROUND(#REF!*1000*BR132,0)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ROUND(#REF!*1000*BR134,0)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ROUND(#REF!*1000*BR135,0)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ROUND(#REF!*1000*BR137,0)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ROUND(#REF!*1000*BR138,0)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ROUND(#REF!*1000*BR139,0)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ROUND(#REF!*1000*BR140,0)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ROUND(#REF!*1000*BR141,0)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ROUND(#REF!*1000*BR143,0)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ROUND(#REF!*1000*BR144,0)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ROUND(#REF!*1000*BR146,0)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ROUND(#REF!*1000*BR147,0)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ROUND(#REF!*1000*BR148,0)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ROUND(#REF!*1000*BR149,0)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ROUND(#REF!*1000*BR151,0)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ROUND(#REF!*1000*BR152,0)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ROUND(#REF!*1000*BR153,0)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ROUND(#REF!*1000*BR154,0)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ROUND(#REF!*1000*BR155,0)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ROUND(#REF!*1000*BR156,0)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ROUND(#REF!*1000*BR157,0)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ROUND(#REF!*1000*BR158,0)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ROUND(#REF!*1000*BR159,0)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ROUND(#REF!*1000*BR160,0)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ROUND(#REF!*1000*BR161,0)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ROUND(#REF!*1000*BR162,0)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ROUND(#REF!*1000*BR163,0)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ROUND(#REF!*1000*BR164,0)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ROUND(#REF!*1000*BR165,0)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ROUND(#REF!*1000*BR166,0)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ROUND(#REF!*1000*BR167,0)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ROUND(#REF!*1000*BR168,0)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ROUND(#REF!*1000*BR169,0)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ROUND(#REF!*1000*BR170,0)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ROUND(#REF!*1000*BR171,0)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ROUND(#REF!*1000*BR172,0)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ROUND(#REF!*1000*BR173,0)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ROUND(#REF!*1000*BR175,0)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ROUND(#REF!*1000*BR176,0)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ROUND(#REF!*1000*BR178,0)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ROUND(#REF!*1000*BR179,0)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ROUND(#REF!*1000*BR180,0)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ROUND(#REF!*1000*BR181,0)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ROUND(#REF!*1000*BR182,0)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ROUND(#REF!*1000*BR183,0)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ROUND(#REF!*1000*BR184,0)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ROUND(#REF!*1000*BR186,0)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ROUND(#REF!*1000*BR187,0)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ROUND(#REF!*1000*BR188,0)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0</v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ROUND(#REF!*1000*BR191,0)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ROUND(#REF!*1000*BR192,0)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ROUND(#REF!*1000*BR193,0)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ROUND(#REF!*1000*BR194,0)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ROUND(#REF!*1000*BR195,0)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ROUND(#REF!*1000*BR196,0)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ROUND(#REF!*1000*BR197,0)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ROUND(#REF!*1000*BR199,0)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ROUND(#REF!*1000*BR200,0)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ROUND(#REF!*1000*BR201,0)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ROUND(#REF!*1000*BR202,0)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ROUND(#REF!*1000*BR203,0)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ROUND(#REF!*1000*BR204,0)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ROUND(#REF!*1000*BR205,0)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ROUND(#REF!*1000*BR207,0)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ROUND(#REF!*1000*BR208,0)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ROUND(#REF!*1000*BR209,0)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ROUND(#REF!*1000*BR210,0)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ROUND(#REF!*1000*BR211,0)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ROUND(#REF!*1000*BR212,0)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ROUND(#REF!*1000*BR213,0)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ROUND(#REF!*1000*BR214,0)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ROUND(#REF!*1000*BR215,0)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ROUND(#REF!*1000*BR216,0)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ROUND(#REF!*1000*BR217,0)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ROUND(#REF!*1000*BR218,0)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ROUND(#REF!*1000*BR219,0)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ROUND(#REF!*1000*BR220,0)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ROUND(#REF!*1000*BR221,0)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ROUND(#REF!*1000*BR223,0)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ROUND(#REF!*1000*BR224,0)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ROUND(#REF!*1000*BR226,0)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ROUND(#REF!*1000*BR227,0)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ROUND(#REF!*1000*BR228,0)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ROUND(#REF!*1000*BR229,0)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ROUND(#REF!*1000*BR230,0)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ROUND(#REF!*1000*BR231,0)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ROUND(#REF!*1000*BR232,0)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ROUND(#REF!*1000*BR233,0)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ROUND(#REF!*1000*BR235,0)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ROUND(#REF!*1000*BR236,0)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ROUND(#REF!*1000*BR237,0)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ROUND(#REF!*1000*BR238,0)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ROUND(#REF!*1000*BR239,0)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ROUND(#REF!*1000*BR240,0)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ROUND(#REF!*1000*BR241,0)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ROUND(#REF!*1000*BR242,0)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ROUND(#REF!*1000*BR243,0)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ROUND(#REF!*1000*BR244,0)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ROUND(#REF!*1000*BR245,0)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ROUND(#REF!*1000*BR246,0)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ROUND(#REF!*1000*BR248,0)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ROUND(#REF!*1000*BR249,0)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ROUND(#REF!*1000*BR251,0)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ROUND(#REF!*1000*BR252,0)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ROUND(#REF!*1000*BR253,0)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ROUND(#REF!*1000*BR254,0)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ROUND(#REF!*1000*BR255,0)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ROUND(#REF!*1000*BR256,0)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ROUND(#REF!*1000*BR257,0)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ROUND(#REF!*1000*BR259,0)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ROUND(#REF!*1000*BR260,0)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ROUND(#REF!*1000*BR261,0)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ROUND(#REF!*1000*BR262,0)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ROUND(#REF!*1000*BR263,0)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ROUND(#REF!*1000*BR264,0)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ROUND(#REF!*1000*BR265,0)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ROUND(#REF!*1000*BR267,0)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ROUND(#REF!*1000*BR268,0)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ROUND(#REF!*1000*BR269,0)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ROUND(#REF!*1000*BR270,0)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ROUND(#REF!*1000*BR271,0)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ROUND(#REF!*1000*BR272,0)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ROUND(#REF!*1000*BR274,0)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ROUND(#REF!*1000*BR275,0)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ROUND(#REF!*1000*BR276,0)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ROUND(#REF!*1000*BR277,0)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ROUND(#REF!*1000*BR278,0)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ROUND(#REF!*1000*BR279,0)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ROUND(#REF!*1000*BR280,0)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ROUND(#REF!*1000*BR281,0)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ROUND(#REF!*1000*BR282,0)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ROUND(#REF!*1000*BR283,0)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ROUND(#REF!*1000*BR284,0)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ROUND(#REF!*1000*BR285,0)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ROUND(#REF!*1000*BR286,0)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ROUND(#REF!*1000*BR287,0)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ROUND(#REF!*1000*BR288,0)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ROUND(#REF!*1000*BR290,0)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ROUND(#REF!*1000*BR291,0)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ROUND(#REF!*1000*BR292,0)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ROUND(#REF!*1000*BR293,0)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ROUND(#REF!*1000*BR294,0)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ROUND(#REF!*1000*BR295,0)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ROUND(#REF!*1000*BR297,0)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ROUND(#REF!*1000*BR298,0)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ROUND(#REF!*1000*BR299,0)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ROUND(#REF!*1000*BR300,0)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ROUND(#REF!*1000*BR302,0)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ROUND(#REF!*1000*BR303,0)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ROUND(#REF!*1000*BR304,0)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ROUND(#REF!*1000*BR305,0)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ROUND(#REF!*1000*BR306,0)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ROUND(#REF!*1000*BR307,0)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ROUND(#REF!*1000*BR308,0)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ROUND(#REF!*1000*BR309,0)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ROUND(#REF!*1000*BR310,0)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ROUND(#REF!*1000*BR311,0)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ROUND(#REF!*1000*BR312,0)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ROUND(#REF!*1000*BR313,0)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ROUND(#REF!*1000*BR314,0)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ROUND(#REF!*1000*BR315,0)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ROUND(#REF!*1000*BR317,0)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ROUND(#REF!*1000*BR318,0)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ROUND(#REF!*1000*BR319,0)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ROUND(#REF!*1000*BR320,0)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ROUND(#REF!*1000*BR321,0)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ROUND(#REF!*1000*BR322,0)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ROUND(#REF!*1000*BR323,0)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ROUND(#REF!*1000*BR324,0)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ROUND(#REF!*1000*BR326,0)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ROUND(#REF!*1000*BR327,0)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ROUND(#REF!*1000*BR328,0)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ROUND(#REF!*1000*BR329,0)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ROUND(#REF!*1000*BR330,0)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ROUND(#REF!*1000*BR331,0)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ROUND(#REF!*1000*BR332,0)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ROUND(#REF!*1000*BR333,0)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ROUND(#REF!*1000*BR334,0)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ROUND(#REF!*1000*BR335,0)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ROUND(#REF!*1000*BR336,0)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ROUND(#REF!*1000*BR337,0)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ROUND(#REF!*1000*BR338,0)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ROUND(#REF!*1000*BR339,0)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ROUND(#REF!*1000*BR340,0)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ROUND(#REF!*1000*BR341,0)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ROUND(#REF!*1000*BR342,0)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ROUND(#REF!*1000*BR344,0)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ROUND(#REF!*1000*BR345,0)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ROUND(#REF!*1000*BR346,0)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ROUND(#REF!*1000*BR347,0)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ROUND(#REF!*1000*BR349,0)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ROUND(#REF!*1000*BR350,0)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ROUND(#REF!*1000*BR351,0)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ROUND(#REF!*1000*BR352,0)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ROUND(#REF!*1000*BR353,0)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ROUND(#REF!*1000*BR354,0)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ROUND(#REF!*1000*BR355,0)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ROUND(#REF!*1000*BR356,0)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ROUND(#REF!*1000*BR358,0)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ROUND(#REF!*1000*BR359,0)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ROUND(#REF!*1000*BR360,0)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ROUND(#REF!*1000*BR361,0)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ROUND(#REF!*1000*BR362,0)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ROUND(#REF!*1000*BR363,0)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ROUND(#REF!*1000*BR364,0)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ROUND(#REF!*1000*BR366,0)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ROUND(#REF!*1000*BR367,0)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ROUND(#REF!*1000*BR368,0)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ROUND(#REF!*1000*BR369,0)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ROUND(#REF!*1000*BR370,0)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ROUND(#REF!*1000*BR372,0)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ROUND(#REF!*1000*BR373,0)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ROUND(#REF!*1000*BR375,0)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ROUND(#REF!*1000*BR376,0)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ROUND(#REF!*1000*BR377,0)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ROUND(#REF!*1000*BR379,0)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ROUND(#REF!*1000*BR380,0)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ROUND(#REF!*1000*BR381,0)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ROUND(#REF!*1000*BR383,0)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ROUND(#REF!*1000*BR384,0)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ROUND(#REF!*1000*BR385,0)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ROUND(#REF!*1000*BR387,0)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ROUND(#REF!*1000*BR388,0)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ROUND(#REF!*1000*BR389,0)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ROUND(#REF!*1000*BR391,0)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ROUND(#REF!*1000*BR392,0)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ROUND(#REF!*1000*BR393,0)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ROUND(#REF!*1000*BR394,0)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ROUND(#REF!*1000*BR395,0)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ROUND(#REF!*1000*BR397,0)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ROUND(#REF!*1000*BR398,0)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ROUND(#REF!*1000*BR400,0)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ROUND(#REF!*1000*BR401,0)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ROUND(#REF!*1000*BR402,0)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ROUND(#REF!*1000*BR404,0)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ROUND(#REF!*1000*BR405,0)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ROUND(#REF!*1000*BR406,0)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ROUND(#REF!*1000*BR407,0)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ROUND(#REF!*1000*BR408,0)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ROUND(#REF!*1000*BR409,0)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ROUND(#REF!*1000*BR410,0)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ROUND(#REF!*1000*BR411,0)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ROUND(#REF!*1000*BR412,0)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ROUND(#REF!*1000*BR413,0)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ROUND(#REF!*1000*BR414,0)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ROUND(#REF!*1000*BR415,0)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ROUND(#REF!*1000*BR416,0)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ROUND(#REF!*1000*BR417,0)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ROUND(#REF!*1000*BR418,0)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ROUND(#REF!*1000*BR419,0)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ROUND(#REF!*1000*BR421,0)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ROUND(#REF!*1000*BR422,0)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ROUND(#REF!*1000*BR423,0)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ROUND(#REF!*1000*BR425,0)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ROUND(#REF!*1000*BR426,0)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ROUND(#REF!*1000*BR427,0)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ROUND(#REF!*1000*BR429,0)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ROUND(#REF!*1000*BR430,0)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ROUND(#REF!*1000*BR431,0)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ROUND(#REF!*1000*BR432,0)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ROUND(#REF!*1000*BR433,0)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ROUND(#REF!*1000*BR434,0)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ROUND(#REF!*1000*BR435,0)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ROUND(#REF!*1000*BR436,0)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ROUND(#REF!*1000*BR437,0)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ROUND(#REF!*1000*BR438,0)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ROUND(#REF!*1000*BR439,0)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ROUND(#REF!*1000*BR441,0)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ROUND(#REF!*1000*BR442,0)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ROUND(#REF!*1000*BR443,0)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ROUND(#REF!*1000*BR444,0)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ROUND(#REF!*1000*BR446,0)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ROUND(#REF!*1000*BR447,0)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ROUND(#REF!*1000*BR448,0)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ROUND(#REF!*1000*BR449,0)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ROUND(#REF!*1000*BR450,0)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ROUND(#REF!*1000*BR451,0)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ROUND(#REF!*1000*BR452,0)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ROUND(#REF!*1000*BR453,0)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ROUND(#REF!*1000*BR454,0)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ROUND(#REF!*1000*BR456,0)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ROUND(#REF!*1000*BR457,0)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ROUND(#REF!*1000*BR458,0)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ROUND(#REF!*1000*BR459,0)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ROUND(#REF!*1000*BR461,0)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ROUND(#REF!*1000*BR462,0)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ROUND(#REF!*1000*BR463,0)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ROUND(#REF!*1000*BR464,0)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ROUND(#REF!*1000*BR465,0)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ROUND(#REF!*1000*BR466,0)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ROUND(#REF!*1000*BR468,0)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ROUND(#REF!*1000*BR469,0)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ROUND(#REF!*1000*BR470,0)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ROUND(#REF!*1000*BR471,0)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ROUND(#REF!*1000*BR472,0)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numFmt numFmtId="0" formatCode="General"/>
        <alignment horizontal="center" vertical="center"/>
      </dxf>
    </rfmt>
    <rfmt sheetId="2" sqref="AE474" start="0" length="0">
      <dxf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ROUND(#REF!*1000*BR477,0)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ROUND(#REF!*1000*BR478,0)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ROUND(#REF!*1000*BR479,0)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ROUND(#REF!*1000*BR480,0)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ROUND(#REF!*1000*BR482,0)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3">
        <f>ROUND(#REF!*1000*BR483,0)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ROUND(#REF!*1000*BR485,0)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ROUND(#REF!*1000*BR486,0)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ROUND(#REF!*1000*BR487,0)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ROUND(#REF!*1000*BR488,0)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ROUND(#REF!*1000*BR489,0)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ROUND(#REF!*1000*BR490,0)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ROUND(#REF!*1000*BR492,0)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E495">
        <f>ROUND(#REF!*1000*BR495,0)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6">
        <f>ROUND(#REF!*1000*BR496,0)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7">
        <f>SUM(AE385:AE386)</f>
      </nc>
      <ndxf>
        <alignment vertical="center"/>
        <border outline="0">
          <top style="thick">
            <color indexed="64"/>
          </top>
          <bottom style="medium">
            <color indexed="64"/>
          </bottom>
        </border>
      </ndxf>
    </rcc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fmt sheetId="2" sqref="AE521" start="0" length="0">
      <dxf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fill>
          <patternFill patternType="solid">
            <bgColor rgb="FFFFC000"/>
          </patternFill>
        </fill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fmt sheetId="2" sqref="AE536" start="0" length="0">
      <dxf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29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BA$1:$BA$1048576" dn="Z_50921383_7DBA_4510_9D4A_313E4C433247_.wvu.Cols" sId="2"/>
    <undo index="65535" exp="area" ref3D="1" dr="$AY$1:$AZ$1048576" dn="Z_50921383_7DBA_4510_9D4A_313E4C433247_.wvu.Cols" sId="2"/>
    <undo index="1" exp="area" ref3D="1" dr="$AE$1:$AS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Y$1:$AZ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L$1:$BN$1048576" dn="Z_22DCB34F_2C24_4230_98F6_DAF7677861F8_.wvu.Cols" sId="2"/>
    <undo index="65535" exp="area" ref3D="1" dr="$AF$1:$AG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Y$1:$AZ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L$1:$BN$1048576" dn="Z_70379542_B2D6_40D2_80AE_F1B0F6194280_.wvu.Cols" sId="2"/>
    <undo index="65535" exp="area" ref3D="1" dr="$AF$1:$AG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Y$1:$AZ$1048576" dn="Z_D36219D0_A7BF_4FA8_8DD8_488F13E3673E_.wvu.Cols" sId="2"/>
    <undo index="65535" exp="area" ref3D="1" dr="$AE$1:$AR$1048576" dn="Z_E5AB5744_4C8A_40CE_9F0B_33627CEEF0B3_.wvu.Cols" sId="2"/>
    <undo index="65535" exp="area" ref3D="1" dr="$A$2:$XFD$3" dn="Z_D804A323_1934_42A5_ADE5_667998EEFD9B_.wvu.PrintTitles" sId="2"/>
    <undo index="65535" exp="area" ref3D="1" dr="$AU$1:$AX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Y$1:$AZ$1048576" dn="Z_8DC3BF2D_804D_41E7_9D94_D62D5D3A81A6_.wvu.Cols" sId="2"/>
    <undo index="65535" exp="area" ref3D="1" dr="$A$2:$XFD$3" dn="Z_8DC3BF2D_804D_41E7_9D94_D62D5D3A81A6_.wvu.PrintTitles" sId="2"/>
    <undo index="65535" exp="area" ref3D="1" dr="$AU$1:$AX$1048576" dn="Z_8CF23890_B80D_43CE_AC47_A5A077AE53A3_.wvu.Cols" sId="2"/>
    <undo index="65535" exp="area" ref3D="1" dr="$AS$1:$AS$1048576" dn="Z_8CF23890_B80D_43CE_AC47_A5A077AE53A3_.wvu.Cols" sId="2"/>
    <undo index="65535" exp="area" ref3D="1" dr="$A$2:$XFD$3" dn="Z_9A544348_C62B_4C52_9881_7B81D8AABC20_.wvu.PrintTitles" sId="2"/>
    <undo index="65535" exp="area" ref3D="1" dr="$AY$1:$AZ$1048576" dn="Z_C22417F1_0922_495C_826E_BDAEA7C2F5B1_.wvu.Cols" sId="2"/>
    <undo index="65535" exp="area" ref3D="1" dr="$AY$1:$BA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Y$1:$BA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  <numFmt numFmtId="3" formatCode="#,##0"/>
      </dxf>
    </rfmt>
    <rcc rId="0" sId="2" dxf="1" quotePrefix="1">
      <nc r="AE1" t="inlineStr">
        <is>
          <t>2018/2019</t>
        </is>
      </nc>
      <ndxf>
        <numFmt numFmtId="0" formatCode="General"/>
      </ndxf>
    </rcc>
    <rcc rId="0" sId="2" dxf="1">
      <nc r="AE2" t="inlineStr">
        <is>
          <t>Maximális kapacitás/ Maximum capacity</t>
        </is>
      </nc>
      <ndxf>
        <font>
          <b/>
          <sz val="11"/>
          <family val="2"/>
        </font>
        <numFmt numFmtId="0" formatCode="General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0 C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#REF!*24</f>
      </nc>
      <ndxf>
        <font>
          <sz val="11"/>
          <color rgb="FFFF0000"/>
          <family val="2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numFmt numFmtId="0" formatCode="General"/>
        <alignment horizontal="center" vertical="center"/>
      </dxf>
    </rfmt>
    <rfmt sheetId="2" sqref="AE474" start="0" length="0">
      <dxf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3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#REF!*24</f>
      </nc>
      <n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>
      <nc r="AE495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6">
        <f>#REF!*24</f>
      </nc>
      <ndxf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7">
        <f>#REF!*24</f>
      </nc>
      <ndxf>
        <alignment vertical="center"/>
        <border outline="0">
          <top style="thick">
            <color indexed="64"/>
          </top>
          <bottom style="medium">
            <color indexed="64"/>
          </bottom>
        </border>
      </ndxf>
    </rcc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fmt sheetId="2" sqref="AE521" start="0" length="0">
      <dxf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fill>
          <patternFill patternType="solid">
            <bgColor rgb="FFFFC000"/>
          </patternFill>
        </fill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fmt sheetId="2" sqref="AE536" start="0" length="0">
      <dxf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0" sId="2" ref="AE1:AE1048576" action="deleteCol">
    <undo index="0" exp="ref" v="1" dr="AE547" r="AK547" sId="2"/>
    <undo index="0" exp="ref" v="1" dr="AE547" r="AF547" sId="2"/>
    <undo index="0" exp="ref" v="1" dr="AE543" r="AK543" sId="2"/>
    <undo index="0" exp="ref" v="1" dr="AE543" r="AF543" sId="2"/>
    <undo index="0" exp="ref" v="1" dr="AE496" r="AK496" sId="2"/>
    <undo index="0" exp="ref" v="1" dr="AE496" r="AF496" sId="2"/>
    <undo index="0" exp="ref" v="1" dr="AE492" r="AF492" sId="2"/>
    <undo index="0" exp="ref" v="1" dr="AE490" r="AK490" sId="2"/>
    <undo index="0" exp="ref" v="1" dr="AE490" r="AF490" sId="2"/>
    <undo index="0" exp="ref" v="1" dr="AE489" r="AK489" sId="2"/>
    <undo index="0" exp="ref" v="1" dr="AE489" r="AF489" sId="2"/>
    <undo index="0" exp="ref" v="1" dr="AE488" r="AK488" sId="2"/>
    <undo index="0" exp="ref" v="1" dr="AE488" r="AF488" sId="2"/>
    <undo index="0" exp="ref" v="1" dr="AE487" r="AK487" sId="2"/>
    <undo index="0" exp="ref" v="1" dr="AE487" r="AF487" sId="2"/>
    <undo index="0" exp="ref" v="1" dr="AE486" r="AK486" sId="2"/>
    <undo index="0" exp="ref" v="1" dr="AE486" r="AF486" sId="2"/>
    <undo index="0" exp="ref" v="1" dr="AE485" r="AK485" sId="2"/>
    <undo index="0" exp="ref" v="1" dr="AE485" r="AF485" sId="2"/>
    <undo index="0" exp="ref" v="1" dr="AE483" r="AK483" sId="2"/>
    <undo index="0" exp="ref" v="1" dr="AE483" r="AF483" sId="2"/>
    <undo index="0" exp="ref" v="1" dr="AE482" r="AK482" sId="2"/>
    <undo index="0" exp="ref" v="1" dr="AE482" r="AF482" sId="2"/>
    <undo index="0" exp="ref" v="1" dr="AE480" r="AK480" sId="2"/>
    <undo index="0" exp="ref" v="1" dr="AE480" r="AF480" sId="2"/>
    <undo index="0" exp="ref" v="1" dr="AE479" r="AK479" sId="2"/>
    <undo index="0" exp="ref" v="1" dr="AE479" r="AF479" sId="2"/>
    <undo index="0" exp="ref" v="1" dr="AE478" r="AK478" sId="2"/>
    <undo index="0" exp="ref" v="1" dr="AE478" r="AF478" sId="2"/>
    <undo index="0" exp="ref" v="1" dr="AE477" r="AK477" sId="2"/>
    <undo index="0" exp="ref" v="1" dr="AE477" r="AF477" sId="2"/>
    <undo index="0" exp="ref" v="1" dr="AE476" r="AK476" sId="2"/>
    <undo index="0" exp="ref" v="1" dr="AE472" r="AK472" sId="2"/>
    <undo index="0" exp="ref" v="1" dr="AE472" r="AF472" sId="2"/>
    <undo index="0" exp="ref" v="1" dr="AE471" r="AK471" sId="2"/>
    <undo index="0" exp="ref" v="1" dr="AE471" r="AF471" sId="2"/>
    <undo index="0" exp="ref" v="1" dr="AE470" r="AK470" sId="2"/>
    <undo index="0" exp="ref" v="1" dr="AE470" r="AF470" sId="2"/>
    <undo index="0" exp="ref" v="1" dr="AE469" r="AK469" sId="2"/>
    <undo index="0" exp="ref" v="1" dr="AE469" r="AF469" sId="2"/>
    <undo index="0" exp="ref" v="1" dr="AE468" r="AK468" sId="2"/>
    <undo index="0" exp="ref" v="1" dr="AE468" r="AF468" sId="2"/>
    <undo index="0" exp="ref" v="1" dr="AE467" r="AK467" sId="2"/>
    <undo index="0" exp="ref" v="1" dr="AE466" r="AK466" sId="2"/>
    <undo index="0" exp="ref" v="1" dr="AE466" r="AF466" sId="2"/>
    <undo index="0" exp="ref" v="1" dr="AE465" r="AK465" sId="2"/>
    <undo index="0" exp="ref" v="1" dr="AE465" r="AF465" sId="2"/>
    <undo index="0" exp="ref" v="1" dr="AE464" r="AK464" sId="2"/>
    <undo index="0" exp="ref" v="1" dr="AE464" r="AF464" sId="2"/>
    <undo index="0" exp="ref" v="1" dr="AE463" r="AK463" sId="2"/>
    <undo index="0" exp="ref" v="1" dr="AE463" r="AF463" sId="2"/>
    <undo index="0" exp="ref" v="1" dr="AE462" r="AK462" sId="2"/>
    <undo index="0" exp="ref" v="1" dr="AE462" r="AF462" sId="2"/>
    <undo index="0" exp="ref" v="1" dr="AE461" r="AK461" sId="2"/>
    <undo index="0" exp="ref" v="1" dr="AE461" r="AF461" sId="2"/>
    <undo index="0" exp="ref" v="1" dr="AE460" r="AK460" sId="2"/>
    <undo index="0" exp="ref" v="1" dr="AE459" r="AK459" sId="2"/>
    <undo index="0" exp="ref" v="1" dr="AE459" r="AF459" sId="2"/>
    <undo index="0" exp="ref" v="1" dr="AE458" r="AK458" sId="2"/>
    <undo index="0" exp="ref" v="1" dr="AE458" r="AF458" sId="2"/>
    <undo index="0" exp="ref" v="1" dr="AE457" r="AK457" sId="2"/>
    <undo index="0" exp="ref" v="1" dr="AE457" r="AF457" sId="2"/>
    <undo index="0" exp="ref" v="1" dr="AE456" r="AK456" sId="2"/>
    <undo index="0" exp="ref" v="1" dr="AE456" r="AF456" sId="2"/>
    <undo index="0" exp="ref" v="1" dr="AE455" r="AK455" sId="2"/>
    <undo index="0" exp="ref" v="1" dr="AE454" r="AK454" sId="2"/>
    <undo index="0" exp="ref" v="1" dr="AE454" r="AF454" sId="2"/>
    <undo index="0" exp="ref" v="1" dr="AE453" r="AK453" sId="2"/>
    <undo index="0" exp="ref" v="1" dr="AE453" r="AF453" sId="2"/>
    <undo index="0" exp="ref" v="1" dr="AE452" r="AK452" sId="2"/>
    <undo index="0" exp="ref" v="1" dr="AE452" r="AF452" sId="2"/>
    <undo index="0" exp="ref" v="1" dr="AE451" r="AK451" sId="2"/>
    <undo index="0" exp="ref" v="1" dr="AE451" r="AF451" sId="2"/>
    <undo index="0" exp="ref" v="1" dr="AE450" r="AK450" sId="2"/>
    <undo index="0" exp="ref" v="1" dr="AE450" r="AF450" sId="2"/>
    <undo index="0" exp="ref" v="1" dr="AE449" r="AK449" sId="2"/>
    <undo index="0" exp="ref" v="1" dr="AE449" r="AF449" sId="2"/>
    <undo index="0" exp="ref" v="1" dr="AE448" r="AK448" sId="2"/>
    <undo index="0" exp="ref" v="1" dr="AE448" r="AF448" sId="2"/>
    <undo index="0" exp="ref" v="1" dr="AE447" r="AK447" sId="2"/>
    <undo index="0" exp="ref" v="1" dr="AE447" r="AF447" sId="2"/>
    <undo index="0" exp="ref" v="1" dr="AE446" r="AK446" sId="2"/>
    <undo index="0" exp="ref" v="1" dr="AE446" r="AF446" sId="2"/>
    <undo index="0" exp="ref" v="1" dr="AE445" r="AK445" sId="2"/>
    <undo index="0" exp="ref" v="1" dr="AE444" r="AK444" sId="2"/>
    <undo index="0" exp="ref" v="1" dr="AE444" r="AF444" sId="2"/>
    <undo index="0" exp="ref" v="1" dr="AE443" r="AK443" sId="2"/>
    <undo index="0" exp="ref" v="1" dr="AE443" r="AF443" sId="2"/>
    <undo index="0" exp="ref" v="1" dr="AE442" r="AK442" sId="2"/>
    <undo index="0" exp="ref" v="1" dr="AE442" r="AF442" sId="2"/>
    <undo index="0" exp="ref" v="1" dr="AE441" r="AK441" sId="2"/>
    <undo index="0" exp="ref" v="1" dr="AE441" r="AF441" sId="2"/>
    <undo index="0" exp="ref" v="1" dr="AE440" r="AK440" sId="2"/>
    <undo index="0" exp="ref" v="1" dr="AE439" r="AK439" sId="2"/>
    <undo index="0" exp="ref" v="1" dr="AE439" r="AF439" sId="2"/>
    <undo index="0" exp="ref" v="1" dr="AE438" r="AK438" sId="2"/>
    <undo index="0" exp="ref" v="1" dr="AE438" r="AF438" sId="2"/>
    <undo index="0" exp="ref" v="1" dr="AE437" r="AK437" sId="2"/>
    <undo index="0" exp="ref" v="1" dr="AE437" r="AF437" sId="2"/>
    <undo index="0" exp="ref" v="1" dr="AE436" r="AK436" sId="2"/>
    <undo index="0" exp="ref" v="1" dr="AE436" r="AF436" sId="2"/>
    <undo index="0" exp="ref" v="1" dr="AE435" r="AK435" sId="2"/>
    <undo index="0" exp="ref" v="1" dr="AE435" r="AF435" sId="2"/>
    <undo index="0" exp="ref" v="1" dr="AE434" r="AK434" sId="2"/>
    <undo index="0" exp="ref" v="1" dr="AE434" r="AF434" sId="2"/>
    <undo index="0" exp="ref" v="1" dr="AE433" r="AK433" sId="2"/>
    <undo index="0" exp="ref" v="1" dr="AE433" r="AF433" sId="2"/>
    <undo index="0" exp="ref" v="1" dr="AE432" r="AK432" sId="2"/>
    <undo index="0" exp="ref" v="1" dr="AE432" r="AF432" sId="2"/>
    <undo index="0" exp="ref" v="1" dr="AE431" r="AK431" sId="2"/>
    <undo index="0" exp="ref" v="1" dr="AE431" r="AF431" sId="2"/>
    <undo index="0" exp="ref" v="1" dr="AE430" r="AK430" sId="2"/>
    <undo index="0" exp="ref" v="1" dr="AE430" r="AF430" sId="2"/>
    <undo index="0" exp="ref" v="1" dr="AE429" r="AK429" sId="2"/>
    <undo index="0" exp="ref" v="1" dr="AE429" r="AF429" sId="2"/>
    <undo index="0" exp="ref" v="1" dr="AE428" r="AK428" sId="2"/>
    <undo index="0" exp="ref" v="1" dr="AE427" r="AK427" sId="2"/>
    <undo index="0" exp="ref" v="1" dr="AE427" r="AF427" sId="2"/>
    <undo index="0" exp="ref" v="1" dr="AE426" r="AK426" sId="2"/>
    <undo index="0" exp="ref" v="1" dr="AE426" r="AF426" sId="2"/>
    <undo index="0" exp="ref" v="1" dr="AE425" r="AK425" sId="2"/>
    <undo index="0" exp="ref" v="1" dr="AE425" r="AF425" sId="2"/>
    <undo index="0" exp="ref" v="1" dr="AE424" r="AK424" sId="2"/>
    <undo index="0" exp="ref" v="1" dr="AE423" r="AK423" sId="2"/>
    <undo index="0" exp="ref" v="1" dr="AE423" r="AF423" sId="2"/>
    <undo index="0" exp="ref" v="1" dr="AE422" r="AK422" sId="2"/>
    <undo index="0" exp="ref" v="1" dr="AE422" r="AF422" sId="2"/>
    <undo index="0" exp="ref" v="1" dr="AE421" r="AK421" sId="2"/>
    <undo index="0" exp="ref" v="1" dr="AE421" r="AF421" sId="2"/>
    <undo index="0" exp="ref" v="1" dr="AE420" r="AK420" sId="2"/>
    <undo index="0" exp="ref" v="1" dr="AE420" r="AF420" sId="2"/>
    <undo index="0" exp="ref" v="1" dr="AE419" r="AK419" sId="2"/>
    <undo index="0" exp="ref" v="1" dr="AE419" r="AF419" sId="2"/>
    <undo index="0" exp="ref" v="1" dr="AE418" r="AK418" sId="2"/>
    <undo index="0" exp="ref" v="1" dr="AE418" r="AF418" sId="2"/>
    <undo index="0" exp="ref" v="1" dr="AE417" r="AK417" sId="2"/>
    <undo index="0" exp="ref" v="1" dr="AE417" r="AF417" sId="2"/>
    <undo index="0" exp="ref" v="1" dr="AE416" r="AK416" sId="2"/>
    <undo index="0" exp="ref" v="1" dr="AE416" r="AF416" sId="2"/>
    <undo index="0" exp="ref" v="1" dr="AE415" r="AK415" sId="2"/>
    <undo index="0" exp="ref" v="1" dr="AE415" r="AF415" sId="2"/>
    <undo index="0" exp="ref" v="1" dr="AE414" r="AK414" sId="2"/>
    <undo index="0" exp="ref" v="1" dr="AE414" r="AF414" sId="2"/>
    <undo index="0" exp="ref" v="1" dr="AE413" r="AK413" sId="2"/>
    <undo index="0" exp="ref" v="1" dr="AE413" r="AF413" sId="2"/>
    <undo index="0" exp="ref" v="1" dr="AE412" r="AK412" sId="2"/>
    <undo index="0" exp="ref" v="1" dr="AE412" r="AF412" sId="2"/>
    <undo index="0" exp="ref" v="1" dr="AE411" r="AK411" sId="2"/>
    <undo index="0" exp="ref" v="1" dr="AE411" r="AF411" sId="2"/>
    <undo index="0" exp="ref" v="1" dr="AE410" r="AK410" sId="2"/>
    <undo index="0" exp="ref" v="1" dr="AE410" r="AF410" sId="2"/>
    <undo index="0" exp="ref" v="1" dr="AE409" r="AK409" sId="2"/>
    <undo index="0" exp="ref" v="1" dr="AE409" r="AF409" sId="2"/>
    <undo index="0" exp="ref" v="1" dr="AE408" r="AK408" sId="2"/>
    <undo index="0" exp="ref" v="1" dr="AE408" r="AF408" sId="2"/>
    <undo index="0" exp="ref" v="1" dr="AE407" r="AK407" sId="2"/>
    <undo index="0" exp="ref" v="1" dr="AE407" r="AF407" sId="2"/>
    <undo index="0" exp="ref" v="1" dr="AE406" r="AK406" sId="2"/>
    <undo index="0" exp="ref" v="1" dr="AE406" r="AF406" sId="2"/>
    <undo index="0" exp="ref" v="1" dr="AE405" r="AK405" sId="2"/>
    <undo index="0" exp="ref" v="1" dr="AE405" r="AF405" sId="2"/>
    <undo index="0" exp="ref" v="1" dr="AE404" r="AK404" sId="2"/>
    <undo index="0" exp="ref" v="1" dr="AE404" r="AF404" sId="2"/>
    <undo index="0" exp="ref" v="1" dr="AE403" r="AK403" sId="2"/>
    <undo index="0" exp="ref" v="1" dr="AE402" r="AK402" sId="2"/>
    <undo index="0" exp="ref" v="1" dr="AE402" r="AF402" sId="2"/>
    <undo index="0" exp="ref" v="1" dr="AE401" r="AK401" sId="2"/>
    <undo index="0" exp="ref" v="1" dr="AE401" r="AF401" sId="2"/>
    <undo index="0" exp="ref" v="1" dr="AE400" r="AK400" sId="2"/>
    <undo index="0" exp="ref" v="1" dr="AE400" r="AF400" sId="2"/>
    <undo index="0" exp="ref" v="1" dr="AE399" r="AK399" sId="2"/>
    <undo index="0" exp="ref" v="1" dr="AE398" r="AK398" sId="2"/>
    <undo index="0" exp="ref" v="1" dr="AE398" r="AF398" sId="2"/>
    <undo index="0" exp="ref" v="1" dr="AE397" r="AK397" sId="2"/>
    <undo index="0" exp="ref" v="1" dr="AE397" r="AF397" sId="2"/>
    <undo index="0" exp="ref" v="1" dr="AE396" r="AK396" sId="2"/>
    <undo index="0" exp="ref" v="1" dr="AE395" r="AK395" sId="2"/>
    <undo index="0" exp="ref" v="1" dr="AE395" r="AF395" sId="2"/>
    <undo index="0" exp="ref" v="1" dr="AE394" r="AK394" sId="2"/>
    <undo index="0" exp="ref" v="1" dr="AE394" r="AF394" sId="2"/>
    <undo index="0" exp="ref" v="1" dr="AE393" r="AK393" sId="2"/>
    <undo index="0" exp="ref" v="1" dr="AE393" r="AF393" sId="2"/>
    <undo index="0" exp="ref" v="1" dr="AE392" r="AK392" sId="2"/>
    <undo index="0" exp="ref" v="1" dr="AE392" r="AF392" sId="2"/>
    <undo index="0" exp="ref" v="1" dr="AE391" r="AK391" sId="2"/>
    <undo index="0" exp="ref" v="1" dr="AE391" r="AF391" sId="2"/>
    <undo index="0" exp="ref" v="1" dr="AE390" r="AK390" sId="2"/>
    <undo index="0" exp="ref" v="1" dr="AE389" r="AK389" sId="2"/>
    <undo index="0" exp="ref" v="1" dr="AE389" r="AF389" sId="2"/>
    <undo index="0" exp="ref" v="1" dr="AE388" r="AK388" sId="2"/>
    <undo index="0" exp="ref" v="1" dr="AE388" r="AF388" sId="2"/>
    <undo index="0" exp="ref" v="1" dr="AE387" r="AK387" sId="2"/>
    <undo index="0" exp="ref" v="1" dr="AE387" r="AF387" sId="2"/>
    <undo index="0" exp="ref" v="1" dr="AE386" r="AK386" sId="2"/>
    <undo index="0" exp="ref" v="1" dr="AE385" r="AK385" sId="2"/>
    <undo index="0" exp="ref" v="1" dr="AE385" r="AF385" sId="2"/>
    <undo index="0" exp="ref" v="1" dr="AE384" r="AK384" sId="2"/>
    <undo index="0" exp="ref" v="1" dr="AE384" r="AF384" sId="2"/>
    <undo index="0" exp="ref" v="1" dr="AE383" r="AK383" sId="2"/>
    <undo index="0" exp="ref" v="1" dr="AE383" r="AF383" sId="2"/>
    <undo index="0" exp="ref" v="1" dr="AE382" r="AK382" sId="2"/>
    <undo index="0" exp="ref" v="1" dr="AE381" r="AK381" sId="2"/>
    <undo index="0" exp="ref" v="1" dr="AE381" r="AF381" sId="2"/>
    <undo index="0" exp="ref" v="1" dr="AE380" r="AK380" sId="2"/>
    <undo index="0" exp="ref" v="1" dr="AE380" r="AF380" sId="2"/>
    <undo index="0" exp="ref" v="1" dr="AE379" r="AK379" sId="2"/>
    <undo index="0" exp="ref" v="1" dr="AE379" r="AF379" sId="2"/>
    <undo index="0" exp="ref" v="1" dr="AE378" r="AK378" sId="2"/>
    <undo index="0" exp="ref" v="1" dr="AE377" r="AK377" sId="2"/>
    <undo index="0" exp="ref" v="1" dr="AE377" r="AF377" sId="2"/>
    <undo index="0" exp="ref" v="1" dr="AE376" r="AK376" sId="2"/>
    <undo index="0" exp="ref" v="1" dr="AE376" r="AF376" sId="2"/>
    <undo index="0" exp="ref" v="1" dr="AE375" r="AK375" sId="2"/>
    <undo index="0" exp="ref" v="1" dr="AE375" r="AF375" sId="2"/>
    <undo index="0" exp="ref" v="1" dr="AE374" r="AK374" sId="2"/>
    <undo index="0" exp="ref" v="1" dr="AE373" r="AK373" sId="2"/>
    <undo index="0" exp="ref" v="1" dr="AE373" r="AF373" sId="2"/>
    <undo index="0" exp="ref" v="1" dr="AE372" r="AK372" sId="2"/>
    <undo index="0" exp="ref" v="1" dr="AE372" r="AF372" sId="2"/>
    <undo index="0" exp="ref" v="1" dr="AE371" r="AK371" sId="2"/>
    <undo index="0" exp="ref" v="1" dr="AE370" r="AK370" sId="2"/>
    <undo index="0" exp="ref" v="1" dr="AE370" r="AF370" sId="2"/>
    <undo index="0" exp="ref" v="1" dr="AE369" r="AK369" sId="2"/>
    <undo index="0" exp="ref" v="1" dr="AE369" r="AF369" sId="2"/>
    <undo index="0" exp="ref" v="1" dr="AE368" r="AK368" sId="2"/>
    <undo index="0" exp="ref" v="1" dr="AE368" r="AF368" sId="2"/>
    <undo index="0" exp="ref" v="1" dr="AE367" r="AK367" sId="2"/>
    <undo index="0" exp="ref" v="1" dr="AE367" r="AF367" sId="2"/>
    <undo index="0" exp="ref" v="1" dr="AE366" r="AK366" sId="2"/>
    <undo index="0" exp="ref" v="1" dr="AE366" r="AF366" sId="2"/>
    <undo index="0" exp="ref" v="1" dr="AE365" r="AK365" sId="2"/>
    <undo index="0" exp="ref" v="1" dr="AE364" r="AK364" sId="2"/>
    <undo index="0" exp="ref" v="1" dr="AE364" r="AF364" sId="2"/>
    <undo index="0" exp="ref" v="1" dr="AE363" r="AK363" sId="2"/>
    <undo index="0" exp="ref" v="1" dr="AE363" r="AF363" sId="2"/>
    <undo index="0" exp="ref" v="1" dr="AE362" r="AK362" sId="2"/>
    <undo index="0" exp="ref" v="1" dr="AE362" r="AF362" sId="2"/>
    <undo index="0" exp="ref" v="1" dr="AE361" r="AK361" sId="2"/>
    <undo index="0" exp="ref" v="1" dr="AE361" r="AF361" sId="2"/>
    <undo index="0" exp="ref" v="1" dr="AE360" r="AK360" sId="2"/>
    <undo index="0" exp="ref" v="1" dr="AE360" r="AF360" sId="2"/>
    <undo index="0" exp="ref" v="1" dr="AE359" r="AK359" sId="2"/>
    <undo index="0" exp="ref" v="1" dr="AE359" r="AF359" sId="2"/>
    <undo index="0" exp="ref" v="1" dr="AE358" r="AK358" sId="2"/>
    <undo index="0" exp="ref" v="1" dr="AE358" r="AF358" sId="2"/>
    <undo index="0" exp="ref" v="1" dr="AE357" r="AK357" sId="2"/>
    <undo index="0" exp="ref" v="1" dr="AE356" r="AK356" sId="2"/>
    <undo index="0" exp="ref" v="1" dr="AE356" r="AF356" sId="2"/>
    <undo index="0" exp="ref" v="1" dr="AE355" r="AK355" sId="2"/>
    <undo index="0" exp="ref" v="1" dr="AE355" r="AF355" sId="2"/>
    <undo index="0" exp="ref" v="1" dr="AE354" r="AK354" sId="2"/>
    <undo index="0" exp="ref" v="1" dr="AE354" r="AF354" sId="2"/>
    <undo index="0" exp="ref" v="1" dr="AE353" r="AK353" sId="2"/>
    <undo index="0" exp="ref" v="1" dr="AE353" r="AF353" sId="2"/>
    <undo index="0" exp="ref" v="1" dr="AE352" r="AK352" sId="2"/>
    <undo index="0" exp="ref" v="1" dr="AE352" r="AF352" sId="2"/>
    <undo index="0" exp="ref" v="1" dr="AE351" r="AK351" sId="2"/>
    <undo index="0" exp="ref" v="1" dr="AE351" r="AF351" sId="2"/>
    <undo index="0" exp="ref" v="1" dr="AE350" r="AK350" sId="2"/>
    <undo index="0" exp="ref" v="1" dr="AE350" r="AF350" sId="2"/>
    <undo index="0" exp="ref" v="1" dr="AE349" r="AK349" sId="2"/>
    <undo index="0" exp="ref" v="1" dr="AE349" r="AF349" sId="2"/>
    <undo index="0" exp="ref" v="1" dr="AE348" r="AK348" sId="2"/>
    <undo index="0" exp="ref" v="1" dr="AE347" r="AK347" sId="2"/>
    <undo index="0" exp="ref" v="1" dr="AE347" r="AF347" sId="2"/>
    <undo index="0" exp="ref" v="1" dr="AE346" r="AK346" sId="2"/>
    <undo index="0" exp="ref" v="1" dr="AE346" r="AF346" sId="2"/>
    <undo index="0" exp="ref" v="1" dr="AE345" r="AK345" sId="2"/>
    <undo index="0" exp="ref" v="1" dr="AE345" r="AF345" sId="2"/>
    <undo index="0" exp="ref" v="1" dr="AE344" r="AK344" sId="2"/>
    <undo index="0" exp="ref" v="1" dr="AE344" r="AF344" sId="2"/>
    <undo index="0" exp="ref" v="1" dr="AE343" r="AK343" sId="2"/>
    <undo index="0" exp="ref" v="1" dr="AE342" r="AK342" sId="2"/>
    <undo index="0" exp="ref" v="1" dr="AE342" r="AF342" sId="2"/>
    <undo index="0" exp="ref" v="1" dr="AE341" r="AK341" sId="2"/>
    <undo index="0" exp="ref" v="1" dr="AE341" r="AF341" sId="2"/>
    <undo index="0" exp="ref" v="1" dr="AE340" r="AK340" sId="2"/>
    <undo index="0" exp="ref" v="1" dr="AE340" r="AF340" sId="2"/>
    <undo index="0" exp="ref" v="1" dr="AE339" r="AK339" sId="2"/>
    <undo index="0" exp="ref" v="1" dr="AE339" r="AF339" sId="2"/>
    <undo index="0" exp="ref" v="1" dr="AE338" r="AK338" sId="2"/>
    <undo index="0" exp="ref" v="1" dr="AE338" r="AF338" sId="2"/>
    <undo index="0" exp="ref" v="1" dr="AE337" r="AK337" sId="2"/>
    <undo index="0" exp="ref" v="1" dr="AE337" r="AF337" sId="2"/>
    <undo index="0" exp="ref" v="1" dr="AE336" r="AK336" sId="2"/>
    <undo index="0" exp="ref" v="1" dr="AE336" r="AF336" sId="2"/>
    <undo index="0" exp="ref" v="1" dr="AE335" r="AK335" sId="2"/>
    <undo index="0" exp="ref" v="1" dr="AE335" r="AF335" sId="2"/>
    <undo index="0" exp="ref" v="1" dr="AE334" r="AK334" sId="2"/>
    <undo index="0" exp="ref" v="1" dr="AE334" r="AF334" sId="2"/>
    <undo index="0" exp="ref" v="1" dr="AE333" r="AK333" sId="2"/>
    <undo index="0" exp="ref" v="1" dr="AE333" r="AF333" sId="2"/>
    <undo index="0" exp="ref" v="1" dr="AE332" r="AK332" sId="2"/>
    <undo index="0" exp="ref" v="1" dr="AE332" r="AF332" sId="2"/>
    <undo index="0" exp="ref" v="1" dr="AE331" r="AK331" sId="2"/>
    <undo index="0" exp="ref" v="1" dr="AE331" r="AF331" sId="2"/>
    <undo index="0" exp="ref" v="1" dr="AE330" r="AK330" sId="2"/>
    <undo index="0" exp="ref" v="1" dr="AE330" r="AF330" sId="2"/>
    <undo index="0" exp="ref" v="1" dr="AE329" r="AK329" sId="2"/>
    <undo index="0" exp="ref" v="1" dr="AE329" r="AF329" sId="2"/>
    <undo index="0" exp="ref" v="1" dr="AE328" r="AK328" sId="2"/>
    <undo index="0" exp="ref" v="1" dr="AE328" r="AF328" sId="2"/>
    <undo index="0" exp="ref" v="1" dr="AE327" r="AK327" sId="2"/>
    <undo index="0" exp="ref" v="1" dr="AE327" r="AF327" sId="2"/>
    <undo index="0" exp="ref" v="1" dr="AE326" r="AK326" sId="2"/>
    <undo index="0" exp="ref" v="1" dr="AE326" r="AF326" sId="2"/>
    <undo index="0" exp="ref" v="1" dr="AE325" r="AK325" sId="2"/>
    <undo index="0" exp="ref" v="1" dr="AE324" r="AK324" sId="2"/>
    <undo index="0" exp="ref" v="1" dr="AE324" r="AF324" sId="2"/>
    <undo index="0" exp="ref" v="1" dr="AE323" r="AK323" sId="2"/>
    <undo index="0" exp="ref" v="1" dr="AE323" r="AF323" sId="2"/>
    <undo index="0" exp="ref" v="1" dr="AE322" r="AK322" sId="2"/>
    <undo index="0" exp="ref" v="1" dr="AE322" r="AF322" sId="2"/>
    <undo index="0" exp="ref" v="1" dr="AE321" r="AK321" sId="2"/>
    <undo index="0" exp="ref" v="1" dr="AE321" r="AF321" sId="2"/>
    <undo index="0" exp="ref" v="1" dr="AE320" r="AK320" sId="2"/>
    <undo index="0" exp="ref" v="1" dr="AE320" r="AF320" sId="2"/>
    <undo index="0" exp="ref" v="1" dr="AE319" r="AK319" sId="2"/>
    <undo index="0" exp="ref" v="1" dr="AE319" r="AF319" sId="2"/>
    <undo index="0" exp="ref" v="1" dr="AE318" r="AK318" sId="2"/>
    <undo index="0" exp="ref" v="1" dr="AE318" r="AF318" sId="2"/>
    <undo index="0" exp="ref" v="1" dr="AE317" r="AK317" sId="2"/>
    <undo index="0" exp="ref" v="1" dr="AE317" r="AF317" sId="2"/>
    <undo index="0" exp="ref" v="1" dr="AE316" r="AK316" sId="2"/>
    <undo index="0" exp="ref" v="1" dr="AE315" r="AK315" sId="2"/>
    <undo index="0" exp="ref" v="1" dr="AE315" r="AF315" sId="2"/>
    <undo index="0" exp="ref" v="1" dr="AE314" r="AK314" sId="2"/>
    <undo index="0" exp="ref" v="1" dr="AE314" r="AF314" sId="2"/>
    <undo index="0" exp="ref" v="1" dr="AE313" r="AK313" sId="2"/>
    <undo index="0" exp="ref" v="1" dr="AE313" r="AF313" sId="2"/>
    <undo index="0" exp="ref" v="1" dr="AE312" r="AK312" sId="2"/>
    <undo index="0" exp="ref" v="1" dr="AE312" r="AF312" sId="2"/>
    <undo index="0" exp="ref" v="1" dr="AE311" r="AK311" sId="2"/>
    <undo index="0" exp="ref" v="1" dr="AE311" r="AF311" sId="2"/>
    <undo index="0" exp="ref" v="1" dr="AE310" r="AK310" sId="2"/>
    <undo index="0" exp="ref" v="1" dr="AE310" r="AF310" sId="2"/>
    <undo index="0" exp="ref" v="1" dr="AE309" r="AK309" sId="2"/>
    <undo index="0" exp="ref" v="1" dr="AE309" r="AF309" sId="2"/>
    <undo index="0" exp="ref" v="1" dr="AE308" r="AK308" sId="2"/>
    <undo index="0" exp="ref" v="1" dr="AE308" r="AF308" sId="2"/>
    <undo index="0" exp="ref" v="1" dr="AE307" r="AK307" sId="2"/>
    <undo index="0" exp="ref" v="1" dr="AE307" r="AF307" sId="2"/>
    <undo index="0" exp="ref" v="1" dr="AE306" r="AK306" sId="2"/>
    <undo index="0" exp="ref" v="1" dr="AE306" r="AF306" sId="2"/>
    <undo index="0" exp="ref" v="1" dr="AE305" r="AK305" sId="2"/>
    <undo index="0" exp="ref" v="1" dr="AE305" r="AF305" sId="2"/>
    <undo index="0" exp="ref" v="1" dr="AE304" r="AK304" sId="2"/>
    <undo index="0" exp="ref" v="1" dr="AE304" r="AF304" sId="2"/>
    <undo index="0" exp="ref" v="1" dr="AE303" r="AK303" sId="2"/>
    <undo index="0" exp="ref" v="1" dr="AE303" r="AF303" sId="2"/>
    <undo index="0" exp="ref" v="1" dr="AE302" r="AK302" sId="2"/>
    <undo index="0" exp="ref" v="1" dr="AE302" r="AF302" sId="2"/>
    <undo index="0" exp="ref" v="1" dr="AE301" r="AK301" sId="2"/>
    <undo index="0" exp="ref" v="1" dr="AE300" r="AK300" sId="2"/>
    <undo index="0" exp="ref" v="1" dr="AE300" r="AF300" sId="2"/>
    <undo index="0" exp="ref" v="1" dr="AE299" r="AK299" sId="2"/>
    <undo index="0" exp="ref" v="1" dr="AE299" r="AF299" sId="2"/>
    <undo index="0" exp="ref" v="1" dr="AE298" r="AK298" sId="2"/>
    <undo index="0" exp="ref" v="1" dr="AE298" r="AF298" sId="2"/>
    <undo index="0" exp="ref" v="1" dr="AE297" r="AK297" sId="2"/>
    <undo index="0" exp="ref" v="1" dr="AE297" r="AF297" sId="2"/>
    <undo index="0" exp="ref" v="1" dr="AE296" r="AK296" sId="2"/>
    <undo index="0" exp="ref" v="1" dr="AE295" r="AK295" sId="2"/>
    <undo index="0" exp="ref" v="1" dr="AE295" r="AF295" sId="2"/>
    <undo index="0" exp="ref" v="1" dr="AE294" r="AK294" sId="2"/>
    <undo index="0" exp="ref" v="1" dr="AE294" r="AF294" sId="2"/>
    <undo index="0" exp="ref" v="1" dr="AE293" r="AK293" sId="2"/>
    <undo index="0" exp="ref" v="1" dr="AE293" r="AF293" sId="2"/>
    <undo index="0" exp="ref" v="1" dr="AE292" r="AK292" sId="2"/>
    <undo index="0" exp="ref" v="1" dr="AE292" r="AF292" sId="2"/>
    <undo index="0" exp="ref" v="1" dr="AE291" r="AK291" sId="2"/>
    <undo index="0" exp="ref" v="1" dr="AE291" r="AF291" sId="2"/>
    <undo index="0" exp="ref" v="1" dr="AE290" r="AK290" sId="2"/>
    <undo index="0" exp="ref" v="1" dr="AE290" r="AF290" sId="2"/>
    <undo index="0" exp="ref" v="1" dr="AE289" r="AK289" sId="2"/>
    <undo index="0" exp="ref" v="1" dr="AE288" r="AK288" sId="2"/>
    <undo index="0" exp="ref" v="1" dr="AE288" r="AF288" sId="2"/>
    <undo index="0" exp="ref" v="1" dr="AE287" r="AK287" sId="2"/>
    <undo index="0" exp="ref" v="1" dr="AE287" r="AF287" sId="2"/>
    <undo index="0" exp="ref" v="1" dr="AE286" r="AK286" sId="2"/>
    <undo index="0" exp="ref" v="1" dr="AE286" r="AF286" sId="2"/>
    <undo index="0" exp="ref" v="1" dr="AE285" r="AK285" sId="2"/>
    <undo index="0" exp="ref" v="1" dr="AE285" r="AF285" sId="2"/>
    <undo index="0" exp="ref" v="1" dr="AE284" r="AK284" sId="2"/>
    <undo index="0" exp="ref" v="1" dr="AE284" r="AF284" sId="2"/>
    <undo index="0" exp="ref" v="1" dr="AE283" r="AK283" sId="2"/>
    <undo index="0" exp="ref" v="1" dr="AE283" r="AF283" sId="2"/>
    <undo index="0" exp="ref" v="1" dr="AE282" r="AK282" sId="2"/>
    <undo index="0" exp="ref" v="1" dr="AE282" r="AF282" sId="2"/>
    <undo index="0" exp="ref" v="1" dr="AE281" r="AK281" sId="2"/>
    <undo index="0" exp="ref" v="1" dr="AE281" r="AF281" sId="2"/>
    <undo index="0" exp="ref" v="1" dr="AE280" r="AK280" sId="2"/>
    <undo index="0" exp="ref" v="1" dr="AE280" r="AF280" sId="2"/>
    <undo index="0" exp="ref" v="1" dr="AE279" r="AK279" sId="2"/>
    <undo index="0" exp="ref" v="1" dr="AE279" r="AF279" sId="2"/>
    <undo index="0" exp="ref" v="1" dr="AE278" r="AK278" sId="2"/>
    <undo index="0" exp="ref" v="1" dr="AE278" r="AF278" sId="2"/>
    <undo index="0" exp="ref" v="1" dr="AE277" r="AK277" sId="2"/>
    <undo index="0" exp="ref" v="1" dr="AE277" r="AF277" sId="2"/>
    <undo index="0" exp="ref" v="1" dr="AE276" r="AK276" sId="2"/>
    <undo index="0" exp="ref" v="1" dr="AE276" r="AF276" sId="2"/>
    <undo index="0" exp="ref" v="1" dr="AE275" r="AK275" sId="2"/>
    <undo index="0" exp="ref" v="1" dr="AE275" r="AF275" sId="2"/>
    <undo index="0" exp="ref" v="1" dr="AE274" r="AK274" sId="2"/>
    <undo index="0" exp="ref" v="1" dr="AE274" r="AF274" sId="2"/>
    <undo index="0" exp="ref" v="1" dr="AE273" r="AK273" sId="2"/>
    <undo index="0" exp="ref" v="1" dr="AE272" r="AK272" sId="2"/>
    <undo index="0" exp="ref" v="1" dr="AE272" r="AF272" sId="2"/>
    <undo index="0" exp="ref" v="1" dr="AE271" r="AK271" sId="2"/>
    <undo index="0" exp="ref" v="1" dr="AE271" r="AF271" sId="2"/>
    <undo index="0" exp="ref" v="1" dr="AE270" r="AK270" sId="2"/>
    <undo index="0" exp="ref" v="1" dr="AE270" r="AF270" sId="2"/>
    <undo index="0" exp="ref" v="1" dr="AE269" r="AK269" sId="2"/>
    <undo index="0" exp="ref" v="1" dr="AE269" r="AF269" sId="2"/>
    <undo index="0" exp="ref" v="1" dr="AE268" r="AK268" sId="2"/>
    <undo index="0" exp="ref" v="1" dr="AE268" r="AF268" sId="2"/>
    <undo index="0" exp="ref" v="1" dr="AE267" r="AK267" sId="2"/>
    <undo index="0" exp="ref" v="1" dr="AE267" r="AF267" sId="2"/>
    <undo index="0" exp="ref" v="1" dr="AE266" r="AK266" sId="2"/>
    <undo index="0" exp="ref" v="1" dr="AE265" r="AK265" sId="2"/>
    <undo index="0" exp="ref" v="1" dr="AE265" r="AF265" sId="2"/>
    <undo index="0" exp="ref" v="1" dr="AE264" r="AK264" sId="2"/>
    <undo index="0" exp="ref" v="1" dr="AE264" r="AF264" sId="2"/>
    <undo index="0" exp="ref" v="1" dr="AE263" r="AK263" sId="2"/>
    <undo index="0" exp="ref" v="1" dr="AE263" r="AF263" sId="2"/>
    <undo index="0" exp="ref" v="1" dr="AE262" r="AK262" sId="2"/>
    <undo index="0" exp="ref" v="1" dr="AE262" r="AF262" sId="2"/>
    <undo index="0" exp="ref" v="1" dr="AE261" r="AK261" sId="2"/>
    <undo index="0" exp="ref" v="1" dr="AE261" r="AF261" sId="2"/>
    <undo index="0" exp="ref" v="1" dr="AE260" r="AK260" sId="2"/>
    <undo index="0" exp="ref" v="1" dr="AE260" r="AF260" sId="2"/>
    <undo index="0" exp="ref" v="1" dr="AE259" r="AK259" sId="2"/>
    <undo index="0" exp="ref" v="1" dr="AE259" r="AF259" sId="2"/>
    <undo index="0" exp="ref" v="1" dr="AE258" r="AK258" sId="2"/>
    <undo index="0" exp="ref" v="1" dr="AE257" r="AK257" sId="2"/>
    <undo index="0" exp="ref" v="1" dr="AE257" r="AF257" sId="2"/>
    <undo index="0" exp="ref" v="1" dr="AE256" r="AK256" sId="2"/>
    <undo index="0" exp="ref" v="1" dr="AE256" r="AF256" sId="2"/>
    <undo index="0" exp="ref" v="1" dr="AE255" r="AK255" sId="2"/>
    <undo index="0" exp="ref" v="1" dr="AE255" r="AF255" sId="2"/>
    <undo index="0" exp="ref" v="1" dr="AE254" r="AK254" sId="2"/>
    <undo index="0" exp="ref" v="1" dr="AE254" r="AF254" sId="2"/>
    <undo index="0" exp="ref" v="1" dr="AE253" r="AK253" sId="2"/>
    <undo index="0" exp="ref" v="1" dr="AE253" r="AF253" sId="2"/>
    <undo index="0" exp="ref" v="1" dr="AE252" r="AK252" sId="2"/>
    <undo index="0" exp="ref" v="1" dr="AE252" r="AF252" sId="2"/>
    <undo index="0" exp="ref" v="1" dr="AE251" r="AK251" sId="2"/>
    <undo index="0" exp="ref" v="1" dr="AE251" r="AF251" sId="2"/>
    <undo index="0" exp="ref" v="1" dr="AE250" r="AK250" sId="2"/>
    <undo index="0" exp="ref" v="1" dr="AE249" r="AK249" sId="2"/>
    <undo index="0" exp="ref" v="1" dr="AE249" r="AF249" sId="2"/>
    <undo index="0" exp="ref" v="1" dr="AE248" r="AK248" sId="2"/>
    <undo index="0" exp="ref" v="1" dr="AE248" r="AF248" sId="2"/>
    <undo index="0" exp="ref" v="1" dr="AE247" r="AK247" sId="2"/>
    <undo index="0" exp="ref" v="1" dr="AE246" r="AK246" sId="2"/>
    <undo index="0" exp="ref" v="1" dr="AE246" r="AF246" sId="2"/>
    <undo index="0" exp="ref" v="1" dr="AE245" r="AK245" sId="2"/>
    <undo index="0" exp="ref" v="1" dr="AE245" r="AF245" sId="2"/>
    <undo index="0" exp="ref" v="1" dr="AE244" r="AK244" sId="2"/>
    <undo index="0" exp="ref" v="1" dr="AE244" r="AF244" sId="2"/>
    <undo index="0" exp="ref" v="1" dr="AE243" r="AK243" sId="2"/>
    <undo index="0" exp="ref" v="1" dr="AE243" r="AF243" sId="2"/>
    <undo index="0" exp="ref" v="1" dr="AE242" r="AK242" sId="2"/>
    <undo index="0" exp="ref" v="1" dr="AE242" r="AF242" sId="2"/>
    <undo index="0" exp="ref" v="1" dr="AE241" r="AK241" sId="2"/>
    <undo index="0" exp="ref" v="1" dr="AE241" r="AF241" sId="2"/>
    <undo index="0" exp="ref" v="1" dr="AE240" r="AK240" sId="2"/>
    <undo index="0" exp="ref" v="1" dr="AE240" r="AF240" sId="2"/>
    <undo index="0" exp="ref" v="1" dr="AE239" r="AK239" sId="2"/>
    <undo index="0" exp="ref" v="1" dr="AE239" r="AF239" sId="2"/>
    <undo index="0" exp="ref" v="1" dr="AE238" r="AK238" sId="2"/>
    <undo index="0" exp="ref" v="1" dr="AE238" r="AF238" sId="2"/>
    <undo index="0" exp="ref" v="1" dr="AE237" r="AK237" sId="2"/>
    <undo index="0" exp="ref" v="1" dr="AE237" r="AF237" sId="2"/>
    <undo index="0" exp="ref" v="1" dr="AE236" r="AK236" sId="2"/>
    <undo index="0" exp="ref" v="1" dr="AE236" r="AF236" sId="2"/>
    <undo index="0" exp="ref" v="1" dr="AE235" r="AK235" sId="2"/>
    <undo index="0" exp="ref" v="1" dr="AE235" r="AF235" sId="2"/>
    <undo index="0" exp="ref" v="1" dr="AE234" r="AK234" sId="2"/>
    <undo index="0" exp="ref" v="1" dr="AE233" r="AK233" sId="2"/>
    <undo index="0" exp="ref" v="1" dr="AE233" r="AF233" sId="2"/>
    <undo index="0" exp="ref" v="1" dr="AE232" r="AK232" sId="2"/>
    <undo index="0" exp="ref" v="1" dr="AE232" r="AF232" sId="2"/>
    <undo index="0" exp="ref" v="1" dr="AE231" r="AK231" sId="2"/>
    <undo index="0" exp="ref" v="1" dr="AE231" r="AF231" sId="2"/>
    <undo index="0" exp="ref" v="1" dr="AE230" r="AK230" sId="2"/>
    <undo index="0" exp="ref" v="1" dr="AE230" r="AF230" sId="2"/>
    <undo index="0" exp="ref" v="1" dr="AE229" r="AK229" sId="2"/>
    <undo index="0" exp="ref" v="1" dr="AE229" r="AF229" sId="2"/>
    <undo index="0" exp="ref" v="1" dr="AE228" r="AK228" sId="2"/>
    <undo index="0" exp="ref" v="1" dr="AE228" r="AF228" sId="2"/>
    <undo index="0" exp="ref" v="1" dr="AE227" r="AK227" sId="2"/>
    <undo index="0" exp="ref" v="1" dr="AE227" r="AF227" sId="2"/>
    <undo index="0" exp="ref" v="1" dr="AE226" r="AK226" sId="2"/>
    <undo index="0" exp="ref" v="1" dr="AE226" r="AF226" sId="2"/>
    <undo index="0" exp="ref" v="1" dr="AE225" r="AK225" sId="2"/>
    <undo index="0" exp="ref" v="1" dr="AE224" r="AK224" sId="2"/>
    <undo index="0" exp="ref" v="1" dr="AE224" r="AF224" sId="2"/>
    <undo index="0" exp="ref" v="1" dr="AE223" r="AK223" sId="2"/>
    <undo index="0" exp="ref" v="1" dr="AE223" r="AF223" sId="2"/>
    <undo index="0" exp="ref" v="1" dr="AE222" r="AK222" sId="2"/>
    <undo index="0" exp="ref" v="1" dr="AE221" r="AK221" sId="2"/>
    <undo index="0" exp="ref" v="1" dr="AE221" r="AF221" sId="2"/>
    <undo index="0" exp="ref" v="1" dr="AE220" r="AK220" sId="2"/>
    <undo index="0" exp="ref" v="1" dr="AE220" r="AF220" sId="2"/>
    <undo index="0" exp="ref" v="1" dr="AE219" r="AK219" sId="2"/>
    <undo index="0" exp="ref" v="1" dr="AE219" r="AF219" sId="2"/>
    <undo index="0" exp="ref" v="1" dr="AE218" r="AK218" sId="2"/>
    <undo index="0" exp="ref" v="1" dr="AE218" r="AF218" sId="2"/>
    <undo index="0" exp="ref" v="1" dr="AE217" r="AK217" sId="2"/>
    <undo index="0" exp="ref" v="1" dr="AE217" r="AF217" sId="2"/>
    <undo index="0" exp="ref" v="1" dr="AE216" r="AK216" sId="2"/>
    <undo index="0" exp="ref" v="1" dr="AE216" r="AF216" sId="2"/>
    <undo index="0" exp="ref" v="1" dr="AE215" r="AK215" sId="2"/>
    <undo index="0" exp="ref" v="1" dr="AE215" r="AF215" sId="2"/>
    <undo index="0" exp="ref" v="1" dr="AE214" r="AK214" sId="2"/>
    <undo index="0" exp="ref" v="1" dr="AE214" r="AF214" sId="2"/>
    <undo index="0" exp="ref" v="1" dr="AE213" r="AK213" sId="2"/>
    <undo index="0" exp="ref" v="1" dr="AE213" r="AF213" sId="2"/>
    <undo index="0" exp="ref" v="1" dr="AE212" r="AK212" sId="2"/>
    <undo index="0" exp="ref" v="1" dr="AE212" r="AF212" sId="2"/>
    <undo index="0" exp="ref" v="1" dr="AE211" r="AK211" sId="2"/>
    <undo index="0" exp="ref" v="1" dr="AE211" r="AF211" sId="2"/>
    <undo index="0" exp="ref" v="1" dr="AE210" r="AK210" sId="2"/>
    <undo index="0" exp="ref" v="1" dr="AE210" r="AF210" sId="2"/>
    <undo index="0" exp="ref" v="1" dr="AE209" r="AK209" sId="2"/>
    <undo index="0" exp="ref" v="1" dr="AE209" r="AF209" sId="2"/>
    <undo index="0" exp="ref" v="1" dr="AE208" r="AK208" sId="2"/>
    <undo index="0" exp="ref" v="1" dr="AE208" r="AF208" sId="2"/>
    <undo index="0" exp="ref" v="1" dr="AE207" r="AK207" sId="2"/>
    <undo index="0" exp="ref" v="1" dr="AE207" r="AF207" sId="2"/>
    <undo index="0" exp="ref" v="1" dr="AE206" r="AK206" sId="2"/>
    <undo index="0" exp="ref" v="1" dr="AE205" r="AK205" sId="2"/>
    <undo index="0" exp="ref" v="1" dr="AE205" r="AF205" sId="2"/>
    <undo index="0" exp="ref" v="1" dr="AE204" r="AK204" sId="2"/>
    <undo index="0" exp="ref" v="1" dr="AE204" r="AF204" sId="2"/>
    <undo index="0" exp="ref" v="1" dr="AE203" r="AK203" sId="2"/>
    <undo index="0" exp="ref" v="1" dr="AE203" r="AF203" sId="2"/>
    <undo index="0" exp="ref" v="1" dr="AE202" r="AK202" sId="2"/>
    <undo index="0" exp="ref" v="1" dr="AE202" r="AF202" sId="2"/>
    <undo index="0" exp="ref" v="1" dr="AE201" r="AK201" sId="2"/>
    <undo index="0" exp="ref" v="1" dr="AE201" r="AF201" sId="2"/>
    <undo index="0" exp="ref" v="1" dr="AE200" r="AK200" sId="2"/>
    <undo index="0" exp="ref" v="1" dr="AE200" r="AF200" sId="2"/>
    <undo index="0" exp="ref" v="1" dr="AE199" r="AK199" sId="2"/>
    <undo index="0" exp="ref" v="1" dr="AE199" r="AF199" sId="2"/>
    <undo index="0" exp="ref" v="1" dr="AE198" r="AK198" sId="2"/>
    <undo index="0" exp="ref" v="1" dr="AE197" r="AK197" sId="2"/>
    <undo index="0" exp="ref" v="1" dr="AE197" r="AF197" sId="2"/>
    <undo index="0" exp="ref" v="1" dr="AE196" r="AK196" sId="2"/>
    <undo index="0" exp="ref" v="1" dr="AE196" r="AF196" sId="2"/>
    <undo index="0" exp="ref" v="1" dr="AE195" r="AK195" sId="2"/>
    <undo index="0" exp="ref" v="1" dr="AE195" r="AF195" sId="2"/>
    <undo index="0" exp="ref" v="1" dr="AE194" r="AK194" sId="2"/>
    <undo index="0" exp="ref" v="1" dr="AE194" r="AF194" sId="2"/>
    <undo index="0" exp="ref" v="1" dr="AE193" r="AK193" sId="2"/>
    <undo index="0" exp="ref" v="1" dr="AE193" r="AF193" sId="2"/>
    <undo index="0" exp="ref" v="1" dr="AE192" r="AK192" sId="2"/>
    <undo index="0" exp="ref" v="1" dr="AE192" r="AF192" sId="2"/>
    <undo index="0" exp="ref" v="1" dr="AE191" r="AK191" sId="2"/>
    <undo index="0" exp="ref" v="1" dr="AE191" r="AF191" sId="2"/>
    <undo index="0" exp="ref" v="1" dr="AE190" r="AK190" sId="2"/>
    <undo index="0" exp="ref" v="1" dr="AE189" r="AK189" sId="2"/>
    <undo index="0" exp="ref" v="1" dr="AE189" r="AF189" sId="2"/>
    <undo index="0" exp="ref" v="1" dr="AE188" r="AK188" sId="2"/>
    <undo index="0" exp="ref" v="1" dr="AE188" r="AF188" sId="2"/>
    <undo index="0" exp="ref" v="1" dr="AE187" r="AK187" sId="2"/>
    <undo index="0" exp="ref" v="1" dr="AE187" r="AF187" sId="2"/>
    <undo index="0" exp="ref" v="1" dr="AE186" r="AK186" sId="2"/>
    <undo index="0" exp="ref" v="1" dr="AE186" r="AF186" sId="2"/>
    <undo index="0" exp="ref" v="1" dr="AE185" r="AK185" sId="2"/>
    <undo index="0" exp="ref" v="1" dr="AE184" r="AK184" sId="2"/>
    <undo index="0" exp="ref" v="1" dr="AE184" r="AF184" sId="2"/>
    <undo index="0" exp="ref" v="1" dr="AE183" r="AK183" sId="2"/>
    <undo index="0" exp="ref" v="1" dr="AE183" r="AF183" sId="2"/>
    <undo index="0" exp="ref" v="1" dr="AE182" r="AK182" sId="2"/>
    <undo index="0" exp="ref" v="1" dr="AE182" r="AF182" sId="2"/>
    <undo index="0" exp="ref" v="1" dr="AE181" r="AK181" sId="2"/>
    <undo index="0" exp="ref" v="1" dr="AE181" r="AF181" sId="2"/>
    <undo index="0" exp="ref" v="1" dr="AE180" r="AK180" sId="2"/>
    <undo index="0" exp="ref" v="1" dr="AE180" r="AF180" sId="2"/>
    <undo index="0" exp="ref" v="1" dr="AE179" r="AK179" sId="2"/>
    <undo index="0" exp="ref" v="1" dr="AE179" r="AF179" sId="2"/>
    <undo index="0" exp="ref" v="1" dr="AE178" r="AK178" sId="2"/>
    <undo index="0" exp="ref" v="1" dr="AE178" r="AF178" sId="2"/>
    <undo index="0" exp="ref" v="1" dr="AE177" r="AK177" sId="2"/>
    <undo index="0" exp="ref" v="1" dr="AE176" r="AK176" sId="2"/>
    <undo index="0" exp="ref" v="1" dr="AE176" r="AF176" sId="2"/>
    <undo index="0" exp="ref" v="1" dr="AE175" r="AK175" sId="2"/>
    <undo index="0" exp="ref" v="1" dr="AE175" r="AF175" sId="2"/>
    <undo index="0" exp="ref" v="1" dr="AE174" r="AK174" sId="2"/>
    <undo index="0" exp="ref" v="1" dr="AE173" r="AK173" sId="2"/>
    <undo index="0" exp="ref" v="1" dr="AE173" r="AF173" sId="2"/>
    <undo index="0" exp="ref" v="1" dr="AE172" r="AK172" sId="2"/>
    <undo index="0" exp="ref" v="1" dr="AE172" r="AF172" sId="2"/>
    <undo index="0" exp="ref" v="1" dr="AE171" r="AK171" sId="2"/>
    <undo index="0" exp="ref" v="1" dr="AE171" r="AF171" sId="2"/>
    <undo index="0" exp="ref" v="1" dr="AE170" r="AK170" sId="2"/>
    <undo index="0" exp="ref" v="1" dr="AE170" r="AF170" sId="2"/>
    <undo index="0" exp="ref" v="1" dr="AE169" r="AK169" sId="2"/>
    <undo index="0" exp="ref" v="1" dr="AE169" r="AF169" sId="2"/>
    <undo index="0" exp="ref" v="1" dr="AE168" r="AK168" sId="2"/>
    <undo index="0" exp="ref" v="1" dr="AE168" r="AF168" sId="2"/>
    <undo index="0" exp="ref" v="1" dr="AE167" r="AK167" sId="2"/>
    <undo index="0" exp="ref" v="1" dr="AE167" r="AF167" sId="2"/>
    <undo index="0" exp="ref" v="1" dr="AE166" r="AK166" sId="2"/>
    <undo index="0" exp="ref" v="1" dr="AE166" r="AF166" sId="2"/>
    <undo index="0" exp="ref" v="1" dr="AE165" r="AK165" sId="2"/>
    <undo index="0" exp="ref" v="1" dr="AE165" r="AF165" sId="2"/>
    <undo index="0" exp="ref" v="1" dr="AE164" r="AK164" sId="2"/>
    <undo index="0" exp="ref" v="1" dr="AE164" r="AF164" sId="2"/>
    <undo index="0" exp="ref" v="1" dr="AE163" r="AK163" sId="2"/>
    <undo index="0" exp="ref" v="1" dr="AE163" r="AF163" sId="2"/>
    <undo index="0" exp="ref" v="1" dr="AE162" r="AK162" sId="2"/>
    <undo index="0" exp="ref" v="1" dr="AE162" r="AF162" sId="2"/>
    <undo index="0" exp="ref" v="1" dr="AE161" r="AK161" sId="2"/>
    <undo index="0" exp="ref" v="1" dr="AE161" r="AF161" sId="2"/>
    <undo index="0" exp="ref" v="1" dr="AE160" r="AK160" sId="2"/>
    <undo index="0" exp="ref" v="1" dr="AE160" r="AF160" sId="2"/>
    <undo index="0" exp="ref" v="1" dr="AE159" r="AK159" sId="2"/>
    <undo index="0" exp="ref" v="1" dr="AE159" r="AF159" sId="2"/>
    <undo index="0" exp="ref" v="1" dr="AE158" r="AK158" sId="2"/>
    <undo index="0" exp="ref" v="1" dr="AE158" r="AF158" sId="2"/>
    <undo index="0" exp="ref" v="1" dr="AE157" r="AK157" sId="2"/>
    <undo index="0" exp="ref" v="1" dr="AE157" r="AF157" sId="2"/>
    <undo index="0" exp="ref" v="1" dr="AE156" r="AK156" sId="2"/>
    <undo index="0" exp="ref" v="1" dr="AE156" r="AF156" sId="2"/>
    <undo index="0" exp="ref" v="1" dr="AE155" r="AK155" sId="2"/>
    <undo index="0" exp="ref" v="1" dr="AE155" r="AF155" sId="2"/>
    <undo index="0" exp="ref" v="1" dr="AE154" r="AK154" sId="2"/>
    <undo index="0" exp="ref" v="1" dr="AE154" r="AF154" sId="2"/>
    <undo index="0" exp="ref" v="1" dr="AE153" r="AK153" sId="2"/>
    <undo index="0" exp="ref" v="1" dr="AE153" r="AF153" sId="2"/>
    <undo index="0" exp="ref" v="1" dr="AE152" r="AK152" sId="2"/>
    <undo index="0" exp="ref" v="1" dr="AE152" r="AF152" sId="2"/>
    <undo index="0" exp="ref" v="1" dr="AE151" r="AK151" sId="2"/>
    <undo index="0" exp="ref" v="1" dr="AE151" r="AF151" sId="2"/>
    <undo index="0" exp="ref" v="1" dr="AE150" r="AK150" sId="2"/>
    <undo index="0" exp="ref" v="1" dr="AE149" r="AK149" sId="2"/>
    <undo index="0" exp="ref" v="1" dr="AE149" r="AF149" sId="2"/>
    <undo index="0" exp="ref" v="1" dr="AE148" r="AK148" sId="2"/>
    <undo index="0" exp="ref" v="1" dr="AE148" r="AF148" sId="2"/>
    <undo index="0" exp="ref" v="1" dr="AE147" r="AK147" sId="2"/>
    <undo index="0" exp="ref" v="1" dr="AE147" r="AF147" sId="2"/>
    <undo index="0" exp="ref" v="1" dr="AE146" r="AK146" sId="2"/>
    <undo index="0" exp="ref" v="1" dr="AE146" r="AF146" sId="2"/>
    <undo index="0" exp="ref" v="1" dr="AE145" r="AK145" sId="2"/>
    <undo index="0" exp="ref" v="1" dr="AE144" r="AK144" sId="2"/>
    <undo index="0" exp="ref" v="1" dr="AE144" r="AF144" sId="2"/>
    <undo index="0" exp="ref" v="1" dr="AE143" r="AK143" sId="2"/>
    <undo index="0" exp="ref" v="1" dr="AE143" r="AF143" sId="2"/>
    <undo index="0" exp="ref" v="1" dr="AE142" r="AK142" sId="2"/>
    <undo index="0" exp="ref" v="1" dr="AE141" r="AK141" sId="2"/>
    <undo index="0" exp="ref" v="1" dr="AE141" r="AF141" sId="2"/>
    <undo index="0" exp="ref" v="1" dr="AE140" r="AK140" sId="2"/>
    <undo index="0" exp="ref" v="1" dr="AE140" r="AF140" sId="2"/>
    <undo index="0" exp="ref" v="1" dr="AE139" r="AK139" sId="2"/>
    <undo index="0" exp="ref" v="1" dr="AE139" r="AF139" sId="2"/>
    <undo index="0" exp="ref" v="1" dr="AE138" r="AK138" sId="2"/>
    <undo index="0" exp="ref" v="1" dr="AE138" r="AF138" sId="2"/>
    <undo index="0" exp="ref" v="1" dr="AE137" r="AK137" sId="2"/>
    <undo index="0" exp="ref" v="1" dr="AE137" r="AF137" sId="2"/>
    <undo index="0" exp="ref" v="1" dr="AE136" r="AK136" sId="2"/>
    <undo index="0" exp="ref" v="1" dr="AE135" r="AK135" sId="2"/>
    <undo index="0" exp="ref" v="1" dr="AE135" r="AF135" sId="2"/>
    <undo index="0" exp="ref" v="1" dr="AE134" r="AK134" sId="2"/>
    <undo index="0" exp="ref" v="1" dr="AE134" r="AF134" sId="2"/>
    <undo index="0" exp="ref" v="1" dr="AE133" r="AK133" sId="2"/>
    <undo index="0" exp="ref" v="1" dr="AE132" r="AK132" sId="2"/>
    <undo index="0" exp="ref" v="1" dr="AE132" r="AF132" sId="2"/>
    <undo index="0" exp="ref" v="1" dr="AE131" r="AK131" sId="2"/>
    <undo index="0" exp="ref" v="1" dr="AE131" r="AF131" sId="2"/>
    <undo index="0" exp="ref" v="1" dr="AE130" r="AK130" sId="2"/>
    <undo index="0" exp="ref" v="1" dr="AE130" r="AF130" sId="2"/>
    <undo index="0" exp="ref" v="1" dr="AE129" r="AK129" sId="2"/>
    <undo index="0" exp="ref" v="1" dr="AE129" r="AF129" sId="2"/>
    <undo index="0" exp="ref" v="1" dr="AE128" r="AK128" sId="2"/>
    <undo index="0" exp="ref" v="1" dr="AE128" r="AF128" sId="2"/>
    <undo index="0" exp="ref" v="1" dr="AE127" r="AK127" sId="2"/>
    <undo index="0" exp="ref" v="1" dr="AE127" r="AF127" sId="2"/>
    <undo index="0" exp="ref" v="1" dr="AE126" r="AK126" sId="2"/>
    <undo index="0" exp="ref" v="1" dr="AE126" r="AF126" sId="2"/>
    <undo index="0" exp="ref" v="1" dr="AE125" r="AK125" sId="2"/>
    <undo index="0" exp="ref" v="1" dr="AE125" r="AF125" sId="2"/>
    <undo index="0" exp="ref" v="1" dr="AE124" r="AK124" sId="2"/>
    <undo index="0" exp="ref" v="1" dr="AE123" r="AK123" sId="2"/>
    <undo index="0" exp="ref" v="1" dr="AE123" r="AF123" sId="2"/>
    <undo index="0" exp="ref" v="1" dr="AE122" r="AK122" sId="2"/>
    <undo index="0" exp="ref" v="1" dr="AE122" r="AF122" sId="2"/>
    <undo index="0" exp="ref" v="1" dr="AE121" r="AK121" sId="2"/>
    <undo index="0" exp="ref" v="1" dr="AE121" r="AF121" sId="2"/>
    <undo index="0" exp="ref" v="1" dr="AE120" r="AK120" sId="2"/>
    <undo index="0" exp="ref" v="1" dr="AE120" r="AF120" sId="2"/>
    <undo index="0" exp="ref" v="1" dr="AE119" r="AK119" sId="2"/>
    <undo index="0" exp="ref" v="1" dr="AE118" r="AK118" sId="2"/>
    <undo index="0" exp="ref" v="1" dr="AE118" r="AF118" sId="2"/>
    <undo index="0" exp="ref" v="1" dr="AE117" r="AK117" sId="2"/>
    <undo index="0" exp="ref" v="1" dr="AE117" r="AF117" sId="2"/>
    <undo index="0" exp="ref" v="1" dr="AE116" r="AK116" sId="2"/>
    <undo index="0" exp="ref" v="1" dr="AE116" r="AF116" sId="2"/>
    <undo index="0" exp="ref" v="1" dr="AE115" r="AK115" sId="2"/>
    <undo index="0" exp="ref" v="1" dr="AE115" r="AF115" sId="2"/>
    <undo index="0" exp="ref" v="1" dr="AE114" r="AK114" sId="2"/>
    <undo index="0" exp="ref" v="1" dr="AE114" r="AF114" sId="2"/>
    <undo index="0" exp="ref" v="1" dr="AE113" r="AK113" sId="2"/>
    <undo index="0" exp="ref" v="1" dr="AE113" r="AF113" sId="2"/>
    <undo index="0" exp="ref" v="1" dr="AE111" r="AK111" sId="2"/>
    <undo index="0" exp="ref" v="1" dr="AE111" r="AF111" sId="2"/>
    <undo index="0" exp="ref" v="1" dr="AE110" r="AK110" sId="2"/>
    <undo index="0" exp="ref" v="1" dr="AE110" r="AF110" sId="2"/>
    <undo index="0" exp="ref" v="1" dr="AE109" r="AK109" sId="2"/>
    <undo index="0" exp="ref" v="1" dr="AE109" r="AF109" sId="2"/>
    <undo index="0" exp="ref" v="1" dr="AE108" r="AK108" sId="2"/>
    <undo index="0" exp="ref" v="1" dr="AE108" r="AF108" sId="2"/>
    <undo index="0" exp="ref" v="1" dr="AE107" r="AK107" sId="2"/>
    <undo index="0" exp="ref" v="1" dr="AE107" r="AF107" sId="2"/>
    <undo index="0" exp="ref" v="1" dr="AE106" r="AK106" sId="2"/>
    <undo index="0" exp="ref" v="1" dr="AE105" r="AK105" sId="2"/>
    <undo index="0" exp="ref" v="1" dr="AE105" r="AF105" sId="2"/>
    <undo index="0" exp="ref" v="1" dr="AE104" r="AK104" sId="2"/>
    <undo index="0" exp="ref" v="1" dr="AE104" r="AF104" sId="2"/>
    <undo index="0" exp="ref" v="1" dr="AE103" r="AK103" sId="2"/>
    <undo index="0" exp="ref" v="1" dr="AE102" r="AK102" sId="2"/>
    <undo index="0" exp="ref" v="1" dr="AE102" r="AF102" sId="2"/>
    <undo index="0" exp="ref" v="1" dr="AE101" r="AK101" sId="2"/>
    <undo index="0" exp="ref" v="1" dr="AE101" r="AF101" sId="2"/>
    <undo index="0" exp="ref" v="1" dr="AE100" r="AK100" sId="2"/>
    <undo index="0" exp="ref" v="1" dr="AE100" r="AF100" sId="2"/>
    <undo index="0" exp="ref" v="1" dr="AE99" r="AK99" sId="2"/>
    <undo index="0" exp="ref" v="1" dr="AE98" r="AK98" sId="2"/>
    <undo index="0" exp="ref" v="1" dr="AE98" r="AF98" sId="2"/>
    <undo index="0" exp="ref" v="1" dr="AE97" r="AK97" sId="2"/>
    <undo index="0" exp="ref" v="1" dr="AE97" r="AF97" sId="2"/>
    <undo index="0" exp="ref" v="1" dr="AE96" r="AK96" sId="2"/>
    <undo index="0" exp="ref" v="1" dr="AE96" r="AF96" sId="2"/>
    <undo index="0" exp="ref" v="1" dr="AE95" r="AK95" sId="2"/>
    <undo index="0" exp="ref" v="1" dr="AE95" r="AF95" sId="2"/>
    <undo index="0" exp="ref" v="1" dr="AE94" r="AK94" sId="2"/>
    <undo index="0" exp="ref" v="1" dr="AE93" r="AK93" sId="2"/>
    <undo index="0" exp="ref" v="1" dr="AE93" r="AF93" sId="2"/>
    <undo index="0" exp="ref" v="1" dr="AE92" r="AK92" sId="2"/>
    <undo index="0" exp="ref" v="1" dr="AE92" r="AF92" sId="2"/>
    <undo index="0" exp="ref" v="1" dr="AE91" r="AK91" sId="2"/>
    <undo index="0" exp="ref" v="1" dr="AE91" r="AF91" sId="2"/>
    <undo index="0" exp="ref" v="1" dr="AE90" r="AK90" sId="2"/>
    <undo index="0" exp="ref" v="1" dr="AE90" r="AF90" sId="2"/>
    <undo index="0" exp="ref" v="1" dr="AE89" r="AK89" sId="2"/>
    <undo index="0" exp="ref" v="1" dr="AE89" r="AF89" sId="2"/>
    <undo index="0" exp="ref" v="1" dr="AE88" r="AK88" sId="2"/>
    <undo index="0" exp="ref" v="1" dr="AE88" r="AF88" sId="2"/>
    <undo index="0" exp="ref" v="1" dr="AE87" r="AK87" sId="2"/>
    <undo index="0" exp="ref" v="1" dr="AE87" r="AF87" sId="2"/>
    <undo index="0" exp="ref" v="1" dr="AE86" r="AK86" sId="2"/>
    <undo index="0" exp="ref" v="1" dr="AE85" r="AK85" sId="2"/>
    <undo index="0" exp="ref" v="1" dr="AE85" r="AF85" sId="2"/>
    <undo index="0" exp="ref" v="1" dr="AE84" r="AK84" sId="2"/>
    <undo index="0" exp="ref" v="1" dr="AE84" r="AF84" sId="2"/>
    <undo index="0" exp="ref" v="1" dr="AE83" r="AK83" sId="2"/>
    <undo index="0" exp="ref" v="1" dr="AE83" r="AF83" sId="2"/>
    <undo index="0" exp="ref" v="1" dr="AE82" r="AK82" sId="2"/>
    <undo index="0" exp="ref" v="1" dr="AE82" r="AF82" sId="2"/>
    <undo index="0" exp="ref" v="1" dr="AE81" r="AK81" sId="2"/>
    <undo index="0" exp="ref" v="1" dr="AE81" r="AF81" sId="2"/>
    <undo index="0" exp="ref" v="1" dr="AE80" r="AK80" sId="2"/>
    <undo index="0" exp="ref" v="1" dr="AE80" r="AF80" sId="2"/>
    <undo index="0" exp="ref" v="1" dr="AE79" r="AK79" sId="2"/>
    <undo index="0" exp="ref" v="1" dr="AE79" r="AF79" sId="2"/>
    <undo index="0" exp="ref" v="1" dr="AE78" r="AK78" sId="2"/>
    <undo index="0" exp="ref" v="1" dr="AE78" r="AF78" sId="2"/>
    <undo index="0" exp="ref" v="1" dr="AE77" r="AK77" sId="2"/>
    <undo index="0" exp="ref" v="1" dr="AE77" r="AF77" sId="2"/>
    <undo index="0" exp="ref" v="1" dr="AE76" r="AK76" sId="2"/>
    <undo index="0" exp="ref" v="1" dr="AE76" r="AF76" sId="2"/>
    <undo index="0" exp="ref" v="1" dr="AE75" r="AK75" sId="2"/>
    <undo index="0" exp="ref" v="1" dr="AE75" r="AF75" sId="2"/>
    <undo index="0" exp="ref" v="1" dr="AE74" r="AK74" sId="2"/>
    <undo index="0" exp="ref" v="1" dr="AE74" r="AF74" sId="2"/>
    <undo index="0" exp="ref" v="1" dr="AE73" r="AK73" sId="2"/>
    <undo index="0" exp="ref" v="1" dr="AE73" r="AF73" sId="2"/>
    <undo index="0" exp="ref" v="1" dr="AE72" r="AK72" sId="2"/>
    <undo index="0" exp="ref" v="1" dr="AE72" r="AF72" sId="2"/>
    <undo index="0" exp="ref" v="1" dr="AE71" r="AK71" sId="2"/>
    <undo index="0" exp="ref" v="1" dr="AE71" r="AF71" sId="2"/>
    <undo index="0" exp="ref" v="1" dr="AE70" r="AK70" sId="2"/>
    <undo index="0" exp="ref" v="1" dr="AE70" r="AF70" sId="2"/>
    <undo index="0" exp="ref" v="1" dr="AE69" r="AK69" sId="2"/>
    <undo index="0" exp="ref" v="1" dr="AE69" r="AF69" sId="2"/>
    <undo index="0" exp="ref" v="1" dr="AE68" r="AK68" sId="2"/>
    <undo index="0" exp="ref" v="1" dr="AE68" r="AF68" sId="2"/>
    <undo index="0" exp="ref" v="1" dr="AE67" r="AK67" sId="2"/>
    <undo index="0" exp="ref" v="1" dr="AE67" r="AF67" sId="2"/>
    <undo index="0" exp="ref" v="1" dr="AE66" r="AK66" sId="2"/>
    <undo index="0" exp="ref" v="1" dr="AE66" r="AF66" sId="2"/>
    <undo index="0" exp="ref" v="1" dr="AE65" r="AK65" sId="2"/>
    <undo index="0" exp="ref" v="1" dr="AE65" r="AF65" sId="2"/>
    <undo index="0" exp="ref" v="1" dr="AE64" r="AK64" sId="2"/>
    <undo index="0" exp="ref" v="1" dr="AE63" r="AK63" sId="2"/>
    <undo index="0" exp="ref" v="1" dr="AE63" r="AF63" sId="2"/>
    <undo index="0" exp="ref" v="1" dr="AE62" r="AK62" sId="2"/>
    <undo index="0" exp="ref" v="1" dr="AE62" r="AF62" sId="2"/>
    <undo index="0" exp="ref" v="1" dr="AE61" r="AK61" sId="2"/>
    <undo index="0" exp="ref" v="1" dr="AE61" r="AF61" sId="2"/>
    <undo index="0" exp="ref" v="1" dr="AE60" r="AK60" sId="2"/>
    <undo index="0" exp="ref" v="1" dr="AE59" r="AK59" sId="2"/>
    <undo index="0" exp="ref" v="1" dr="AE59" r="AF59" sId="2"/>
    <undo index="0" exp="ref" v="1" dr="AE58" r="AK58" sId="2"/>
    <undo index="0" exp="ref" v="1" dr="AE58" r="AF58" sId="2"/>
    <undo index="0" exp="ref" v="1" dr="AE57" r="AK57" sId="2"/>
    <undo index="0" exp="ref" v="1" dr="AE57" r="AF57" sId="2"/>
    <undo index="0" exp="ref" v="1" dr="AE56" r="AK56" sId="2"/>
    <undo index="0" exp="ref" v="1" dr="AE56" r="AF56" sId="2"/>
    <undo index="0" exp="ref" v="1" dr="AE55" r="AK55" sId="2"/>
    <undo index="0" exp="ref" v="1" dr="AE55" r="AF55" sId="2"/>
    <undo index="0" exp="ref" v="1" dr="AE54" r="AK54" sId="2"/>
    <undo index="0" exp="ref" v="1" dr="AE53" r="AK53" sId="2"/>
    <undo index="0" exp="ref" v="1" dr="AE53" r="AF53" sId="2"/>
    <undo index="0" exp="ref" v="1" dr="AE52" r="AK52" sId="2"/>
    <undo index="0" exp="ref" v="1" dr="AE52" r="AF52" sId="2"/>
    <undo index="0" exp="ref" v="1" dr="AE51" r="AK51" sId="2"/>
    <undo index="0" exp="ref" v="1" dr="AE50" r="AK50" sId="2"/>
    <undo index="0" exp="ref" v="1" dr="AE50" r="AF50" sId="2"/>
    <undo index="0" exp="ref" v="1" dr="AE49" r="AK49" sId="2"/>
    <undo index="0" exp="ref" v="1" dr="AE49" r="AF49" sId="2"/>
    <undo index="0" exp="ref" v="1" dr="AE48" r="AK48" sId="2"/>
    <undo index="0" exp="ref" v="1" dr="AE48" r="AF48" sId="2"/>
    <undo index="0" exp="ref" v="1" dr="AE47" r="AK47" sId="2"/>
    <undo index="0" exp="ref" v="1" dr="AE47" r="AF47" sId="2"/>
    <undo index="0" exp="ref" v="1" dr="AE46" r="AK46" sId="2"/>
    <undo index="0" exp="ref" v="1" dr="AE45" r="AK45" sId="2"/>
    <undo index="0" exp="ref" v="1" dr="AE45" r="AF45" sId="2"/>
    <undo index="0" exp="ref" v="1" dr="AE44" r="AK44" sId="2"/>
    <undo index="0" exp="ref" v="1" dr="AE44" r="AF44" sId="2"/>
    <undo index="0" exp="ref" v="1" dr="AE43" r="AK43" sId="2"/>
    <undo index="0" exp="ref" v="1" dr="AE43" r="AF43" sId="2"/>
    <undo index="0" exp="ref" v="1" dr="AE42" r="AK42" sId="2"/>
    <undo index="0" exp="ref" v="1" dr="AE42" r="AF42" sId="2"/>
    <undo index="0" exp="ref" v="1" dr="AE41" r="AK41" sId="2"/>
    <undo index="0" exp="ref" v="1" dr="AE41" r="AF41" sId="2"/>
    <undo index="0" exp="ref" v="1" dr="AE40" r="AK40" sId="2"/>
    <undo index="0" exp="ref" v="1" dr="AE40" r="AF40" sId="2"/>
    <undo index="0" exp="ref" v="1" dr="AE39" r="AK39" sId="2"/>
    <undo index="0" exp="ref" v="1" dr="AE39" r="AF39" sId="2"/>
    <undo index="0" exp="ref" v="1" dr="AE38" r="AK38" sId="2"/>
    <undo index="0" exp="ref" v="1" dr="AE37" r="AK37" sId="2"/>
    <undo index="0" exp="ref" v="1" dr="AE37" r="AF37" sId="2"/>
    <undo index="0" exp="ref" v="1" dr="AE36" r="AK36" sId="2"/>
    <undo index="0" exp="ref" v="1" dr="AE36" r="AF36" sId="2"/>
    <undo index="0" exp="ref" v="1" dr="AE35" r="AK35" sId="2"/>
    <undo index="0" exp="ref" v="1" dr="AE35" r="AF35" sId="2"/>
    <undo index="0" exp="ref" v="1" dr="AE34" r="AK34" sId="2"/>
    <undo index="0" exp="ref" v="1" dr="AE34" r="AF34" sId="2"/>
    <undo index="0" exp="ref" v="1" dr="AE33" r="AK33" sId="2"/>
    <undo index="0" exp="ref" v="1" dr="AE32" r="AK32" sId="2"/>
    <undo index="0" exp="ref" v="1" dr="AE32" r="AF32" sId="2"/>
    <undo index="0" exp="ref" v="1" dr="AE31" r="AK31" sId="2"/>
    <undo index="0" exp="ref" v="1" dr="AE31" r="AF31" sId="2"/>
    <undo index="0" exp="ref" v="1" dr="AE30" r="AK30" sId="2"/>
    <undo index="0" exp="ref" v="1" dr="AE30" r="AF30" sId="2"/>
    <undo index="0" exp="ref" v="1" dr="AE29" r="AK29" sId="2"/>
    <undo index="0" exp="ref" v="1" dr="AE29" r="AF29" sId="2"/>
    <undo index="0" exp="ref" v="1" dr="AE28" r="AK28" sId="2"/>
    <undo index="0" exp="ref" v="1" dr="AE28" r="AF28" sId="2"/>
    <undo index="0" exp="ref" v="1" dr="AE27" r="AK27" sId="2"/>
    <undo index="0" exp="ref" v="1" dr="AE27" r="AF27" sId="2"/>
    <undo index="0" exp="ref" v="1" dr="AE26" r="AK26" sId="2"/>
    <undo index="0" exp="ref" v="1" dr="AE26" r="AF26" sId="2"/>
    <undo index="0" exp="ref" v="1" dr="AE25" r="AK25" sId="2"/>
    <undo index="0" exp="ref" v="1" dr="AE25" r="AF25" sId="2"/>
    <undo index="0" exp="ref" v="1" dr="AE24" r="AK24" sId="2"/>
    <undo index="0" exp="ref" v="1" dr="AE24" r="AF24" sId="2"/>
    <undo index="0" exp="ref" v="1" dr="AE23" r="AK23" sId="2"/>
    <undo index="0" exp="ref" v="1" dr="AE23" r="AF23" sId="2"/>
    <undo index="0" exp="ref" v="1" dr="AE22" r="AK22" sId="2"/>
    <undo index="0" exp="ref" v="1" dr="AE22" r="AF22" sId="2"/>
    <undo index="0" exp="ref" v="1" dr="AE21" r="AK21" sId="2"/>
    <undo index="0" exp="ref" v="1" dr="AE21" r="AF21" sId="2"/>
    <undo index="0" exp="ref" v="1" dr="AE20" r="AK20" sId="2"/>
    <undo index="0" exp="ref" v="1" dr="AE19" r="AK19" sId="2"/>
    <undo index="0" exp="ref" v="1" dr="AE19" r="AF19" sId="2"/>
    <undo index="0" exp="ref" v="1" dr="AE18" r="AK18" sId="2"/>
    <undo index="0" exp="ref" v="1" dr="AE18" r="AF18" sId="2"/>
    <undo index="0" exp="ref" v="1" dr="AE17" r="AK17" sId="2"/>
    <undo index="0" exp="ref" v="1" dr="AE17" r="AF17" sId="2"/>
    <undo index="0" exp="ref" v="1" dr="AE16" r="AK16" sId="2"/>
    <undo index="0" exp="ref" v="1" dr="AE16" r="AF16" sId="2"/>
    <undo index="0" exp="ref" v="1" dr="AE15" r="AK15" sId="2"/>
    <undo index="0" exp="ref" v="1" dr="AE15" r="AF15" sId="2"/>
    <undo index="0" exp="ref" v="1" dr="AE14" r="AK14" sId="2"/>
    <undo index="0" exp="ref" v="1" dr="AE14" r="AF14" sId="2"/>
    <undo index="0" exp="ref" v="1" dr="AE13" r="AK13" sId="2"/>
    <undo index="0" exp="ref" v="1" dr="AE13" r="AF13" sId="2"/>
    <undo index="0" exp="ref" v="1" dr="AE12" r="AK12" sId="2"/>
    <undo index="0" exp="ref" v="1" dr="AE12" r="AF12" sId="2"/>
    <undo index="0" exp="ref" v="1" dr="AE11" r="AK11" sId="2"/>
    <undo index="0" exp="ref" v="1" dr="AE11" r="AF11" sId="2"/>
    <undo index="0" exp="ref" v="1" dr="AE10" r="AK10" sId="2"/>
    <undo index="0" exp="ref" v="1" dr="AE9" r="AK9" sId="2"/>
    <undo index="0" exp="ref" v="1" dr="AE9" r="AF9" sId="2"/>
    <undo index="0" exp="ref" v="1" dr="AE8" r="AK8" sId="2"/>
    <undo index="0" exp="ref" v="1" dr="AE8" r="AF8" sId="2"/>
    <undo index="0" exp="ref" v="1" dr="AE7" r="AK7" sId="2"/>
    <undo index="0" exp="ref" v="1" dr="AE7" r="AF7" sId="2"/>
    <undo index="0" exp="ref" v="1" dr="AE6" r="AK6" sId="2"/>
    <undo index="0" exp="ref" v="1" dr="AE6" r="AF6" sId="2"/>
    <undo index="0" exp="ref" v="1" dr="AE5" r="AK5" sId="2"/>
    <undo index="0" exp="ref" v="1" dr="AE5" r="AF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Z$1:$AZ$1048576" dn="Z_50921383_7DBA_4510_9D4A_313E4C433247_.wvu.Cols" sId="2"/>
    <undo index="65535" exp="area" ref3D="1" dr="$AX$1:$AY$1048576" dn="Z_50921383_7DBA_4510_9D4A_313E4C433247_.wvu.Cols" sId="2"/>
    <undo index="1" exp="area" ref3D="1" dr="$AE$1:$AR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X$1:$AY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K$1:$BM$1048576" dn="Z_22DCB34F_2C24_4230_98F6_DAF7677861F8_.wvu.Cols" sId="2"/>
    <undo index="65535" exp="area" ref3D="1" dr="$AE$1:$AF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X$1:$AY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K$1:$BM$1048576" dn="Z_70379542_B2D6_40D2_80AE_F1B0F6194280_.wvu.Cols" sId="2"/>
    <undo index="65535" exp="area" ref3D="1" dr="$AE$1:$AF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X$1:$AY$1048576" dn="Z_D36219D0_A7BF_4FA8_8DD8_488F13E3673E_.wvu.Cols" sId="2"/>
    <undo index="65535" exp="area" ref3D="1" dr="$AE$1:$AQ$1048576" dn="Z_E5AB5744_4C8A_40CE_9F0B_33627CEEF0B3_.wvu.Cols" sId="2"/>
    <undo index="65535" exp="area" ref3D="1" dr="$A$2:$XFD$3" dn="Z_D804A323_1934_42A5_ADE5_667998EEFD9B_.wvu.PrintTitles" sId="2"/>
    <undo index="65535" exp="area" ref3D="1" dr="$AT$1:$AW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X$1:$AY$1048576" dn="Z_8DC3BF2D_804D_41E7_9D94_D62D5D3A81A6_.wvu.Cols" sId="2"/>
    <undo index="65535" exp="area" ref3D="1" dr="$A$2:$XFD$3" dn="Z_8DC3BF2D_804D_41E7_9D94_D62D5D3A81A6_.wvu.PrintTitles" sId="2"/>
    <undo index="65535" exp="area" ref3D="1" dr="$AT$1:$AW$1048576" dn="Z_8CF23890_B80D_43CE_AC47_A5A077AE53A3_.wvu.Cols" sId="2"/>
    <undo index="65535" exp="area" ref3D="1" dr="$AR$1:$AR$1048576" dn="Z_8CF23890_B80D_43CE_AC47_A5A077AE53A3_.wvu.Cols" sId="2"/>
    <undo index="65535" exp="area" ref3D="1" dr="$A$2:$XFD$3" dn="Z_9A544348_C62B_4C52_9881_7B81D8AABC20_.wvu.PrintTitles" sId="2"/>
    <undo index="65535" exp="area" ref3D="1" dr="$AX$1:$AY$1048576" dn="Z_C22417F1_0922_495C_826E_BDAEA7C2F5B1_.wvu.Cols" sId="2"/>
    <undo index="65535" exp="area" ref3D="1" dr="$AX$1:$AZ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X$1:$AZ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9.</t>
        </is>
      </nc>
    </rcc>
    <rcc rId="0" sId="2" dxf="1">
      <nc r="AE2" t="inlineStr">
        <is>
          <t>Maximális kapacitás/Maximum capacity</t>
        </is>
      </nc>
      <ndxf>
        <font>
          <b/>
          <sz val="11"/>
          <family val="2"/>
        </font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/h)</t>
          </r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0 C</t>
        </is>
      </nc>
      <ndxf>
        <font>
          <b/>
          <sz val="11"/>
          <family val="2"/>
        </font>
        <numFmt numFmtId="168" formatCode="#,##0.0"/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ROUND(#REF!*1000*0.947527,0)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8">
        <v>15161</v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ROUND(#REF!*1000*0.947434,0)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0">
        <f>ROUND(#REF!*1000*0.947434,0)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1">
        <f>ROUND(#REF!*1000*0.947434,0)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ROUND(#REF!*1000*0.947473,0)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ROUND(#REF!*1000*0.947523,0)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3">
        <f>ROUND(#REF!*1000*0.947523,0)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ROUND(#REF!*1000*0.947527,0)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ROUND(#REF!*1000*0.947523,0)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E488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ROUND(#REF!*1000*0.947527,0)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2" dxf="1">
      <nc r="AE496">
        <f>ROUND(#REF!*1000*0.947527,0)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cc rId="0" sId="2" dxf="1">
      <nc r="AE521">
        <f>AE87+AE88</f>
      </nc>
      <ndxf>
        <numFmt numFmtId="168" formatCode="#,##0.0"/>
        <alignment vertical="center"/>
      </ndxf>
    </rcc>
    <rcc rId="0" sId="2" dxf="1">
      <nc r="AE522">
        <f>AE5+AE9+AE28+AE29+AE31+AE51+AE112+AE174+AE233+AE257+AE266+AE311+AE316+AE365+AE382+AE386+AE451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AE8+AE18+AE25+AE36+AE50+AE93+AE99+AE103+AE140+AE157+AE159+AE177+AE197+AE213+AE219+AE220+AE222+AE228+AE265+AE271+AE274+AE279+AE308+AE312+AE313++AE322+AE355+AE356+AE362+AE407+AE460+AE467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numFmt numFmtId="168" formatCode="#,##0.0"/>
        <alignment vertical="center"/>
      </ndxf>
    </rcc>
    <rcc rId="0" sId="2" dxf="1">
      <nc r="AE525">
        <f>AE64+AE212+AE334+AE354+AE454+AE472</f>
      </nc>
      <ndxf>
        <numFmt numFmtId="168" formatCode="#,##0.0"/>
        <alignment vertical="center"/>
      </ndxf>
    </rcc>
    <rcc rId="0" sId="2" dxf="1">
      <nc r="AE526">
        <f>AE111</f>
      </nc>
      <ndxf>
        <numFmt numFmtId="168" formatCode="#,##0.0"/>
        <alignment vertical="center"/>
      </ndxf>
    </rcc>
    <rcc rId="0" sId="2" dxf="1">
      <nc r="AE527">
        <f>AE58+AE123+AE162+AE170+AE221+AE229+AE253+AE276+AE278+AE307+AE329+AE335+AE346+AE363+AE364</f>
      </nc>
      <ndxf>
        <numFmt numFmtId="168" formatCode="#,##0.0"/>
        <alignment vertical="center"/>
      </ndxf>
    </rcc>
    <rcc rId="0" sId="2" dxf="1">
      <nc r="AE528">
        <f>AE293</f>
      </nc>
      <ndxf>
        <numFmt numFmtId="168" formatCode="#,##0.0"/>
        <alignment vertical="center"/>
      </ndxf>
    </rcc>
    <rcc rId="0" sId="2" dxf="1">
      <nc r="AE529">
        <f>AE82+AE254+AE304+AE444</f>
      </nc>
      <ndxf>
        <numFmt numFmtId="168" formatCode="#,##0.0"/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numFmt numFmtId="3" formatCode="#,##0"/>
        <alignment vertical="center"/>
      </ndxf>
    </rcc>
    <rcc rId="0" sId="2" dxf="1">
      <nc r="AE531">
        <f>SUBTOTAL(9,AE521:AE530)</f>
      </nc>
      <ndxf>
        <numFmt numFmtId="168" formatCode="#,##0.0"/>
        <fill>
          <patternFill patternType="solid">
            <bgColor rgb="FFFFC000"/>
          </patternFill>
        </fill>
        <alignment vertical="center"/>
      </ndxf>
    </rcc>
    <rcc rId="0" sId="2" dxf="1">
      <nc r="AE532">
        <f>AE54+AE80+AE120+AE132+AE256+AE258+AE299+AE300+AE309+AE323+AE369+AE418+AE421+AE428+AE449</f>
      </nc>
      <ndxf>
        <numFmt numFmtId="168" formatCode="#,##0.0"/>
        <alignment vertical="center"/>
      </ndxf>
    </rcc>
    <rcc rId="0" sId="2" dxf="1">
      <nc r="AE533">
        <f>AE139+AE149+AE189+AE255+AE320+AE360+AE374+AE412+AE417+AE419+AE423+AE464</f>
      </nc>
      <ndxf>
        <numFmt numFmtId="168" formatCode="#,##0.0"/>
        <alignment vertical="center"/>
      </ndxf>
    </rcc>
    <rcc rId="0" sId="2" dxf="1">
      <nc r="AE534">
        <f>AE184</f>
      </nc>
      <ndxf>
        <numFmt numFmtId="168" formatCode="#,##0.0"/>
        <alignment vertical="center"/>
      </ndxf>
    </rcc>
    <rfmt sheetId="2" sqref="AE535" start="0" length="0">
      <dxf>
        <numFmt numFmtId="168" formatCode="#,##0.0"/>
        <alignment vertical="center"/>
      </dxf>
    </rfmt>
    <rcc rId="0" sId="2" dxf="1">
      <nc r="AE536">
        <f>SUM(AE531:AE535)</f>
      </nc>
      <ndxf>
        <numFmt numFmtId="168" formatCode="#,##0.0"/>
        <fill>
          <patternFill patternType="solid">
            <bgColor rgb="FFFFC000"/>
          </patternFill>
        </fill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numFmt numFmtId="168" formatCode="#,##0.0"/>
        <alignment vertical="center"/>
      </ndxf>
    </rcc>
    <rcc rId="0" sId="2" dxf="1">
      <nc r="AE541">
        <f>AE83</f>
      </nc>
      <ndxf>
        <numFmt numFmtId="168" formatCode="#,##0.0"/>
        <alignment vertical="center"/>
      </ndxf>
    </rcc>
    <rcc rId="0" sId="2" dxf="1">
      <nc r="AE542">
        <f>AE109</f>
      </nc>
      <ndxf>
        <numFmt numFmtId="168" formatCode="#,##0.0"/>
        <alignment vertical="center"/>
      </ndxf>
    </rcc>
    <rcc rId="0" sId="2" dxf="1">
      <nc r="AE543">
        <f>ROUND(#REF!*1000*0.947527,0)</f>
      </nc>
      <ndxf>
        <numFmt numFmtId="168" formatCode="#,##0.0"/>
        <alignment vertical="center"/>
      </ndxf>
    </rcc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cc rId="0" sId="2" dxf="1">
      <nc r="AE546">
        <f>AE45</f>
      </nc>
      <ndxf>
        <numFmt numFmtId="168" formatCode="#,##0.0"/>
        <alignment vertical="center"/>
      </ndxf>
    </rcc>
    <rcc rId="0" sId="2" dxf="1">
      <nc r="AE547">
        <f>ROUND(#REF!*1000*0.947527,0)</f>
      </nc>
      <ndxf>
        <numFmt numFmtId="168" formatCode="#,##0.0"/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1" sId="2" ref="AE1:AE1048576" action="deleteCol">
    <undo index="0" exp="ref" v="1" dr="AE275" r="AM27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Y$1:$AY$1048576" dn="Z_50921383_7DBA_4510_9D4A_313E4C433247_.wvu.Cols" sId="2"/>
    <undo index="65535" exp="area" ref3D="1" dr="$AW$1:$AX$1048576" dn="Z_50921383_7DBA_4510_9D4A_313E4C433247_.wvu.Cols" sId="2"/>
    <undo index="1" exp="area" ref3D="1" dr="$AE$1:$AQ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W$1:$AX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J$1:$BL$1048576" dn="Z_22DCB34F_2C24_4230_98F6_DAF7677861F8_.wvu.Cols" sId="2"/>
    <undo index="65535" exp="area" ref3D="1" dr="$AE$1:$AE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W$1:$AX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J$1:$BL$1048576" dn="Z_70379542_B2D6_40D2_80AE_F1B0F6194280_.wvu.Cols" sId="2"/>
    <undo index="65535" exp="area" ref3D="1" dr="$AE$1:$AE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W$1:$AX$1048576" dn="Z_D36219D0_A7BF_4FA8_8DD8_488F13E3673E_.wvu.Cols" sId="2"/>
    <undo index="65535" exp="area" ref3D="1" dr="$AE$1:$AP$1048576" dn="Z_E5AB5744_4C8A_40CE_9F0B_33627CEEF0B3_.wvu.Cols" sId="2"/>
    <undo index="65535" exp="area" ref3D="1" dr="$A$2:$XFD$3" dn="Z_D804A323_1934_42A5_ADE5_667998EEFD9B_.wvu.PrintTitles" sId="2"/>
    <undo index="65535" exp="area" ref3D="1" dr="$AS$1:$AV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W$1:$AX$1048576" dn="Z_8DC3BF2D_804D_41E7_9D94_D62D5D3A81A6_.wvu.Cols" sId="2"/>
    <undo index="65535" exp="area" ref3D="1" dr="$A$2:$XFD$3" dn="Z_8DC3BF2D_804D_41E7_9D94_D62D5D3A81A6_.wvu.PrintTitles" sId="2"/>
    <undo index="65535" exp="area" ref3D="1" dr="$AS$1:$AV$1048576" dn="Z_8CF23890_B80D_43CE_AC47_A5A077AE53A3_.wvu.Cols" sId="2"/>
    <undo index="65535" exp="area" ref3D="1" dr="$AQ$1:$AQ$1048576" dn="Z_8CF23890_B80D_43CE_AC47_A5A077AE53A3_.wvu.Cols" sId="2"/>
    <undo index="65535" exp="area" ref3D="1" dr="$A$2:$XFD$3" dn="Z_9A544348_C62B_4C52_9881_7B81D8AABC20_.wvu.PrintTitles" sId="2"/>
    <undo index="65535" exp="area" ref3D="1" dr="$AW$1:$AX$1048576" dn="Z_C22417F1_0922_495C_826E_BDAEA7C2F5B1_.wvu.Cols" sId="2"/>
    <undo index="65535" exp="area" ref3D="1" dr="$AW$1:$AY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W$1:$AY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10.</t>
        </is>
      </nc>
    </rcc>
    <rcc rId="0" sId="2" dxf="1">
      <nc r="AE2" t="inlineStr">
        <is>
          <t>Maximális kapacitás/ Maximum capacity</t>
        </is>
      </nc>
      <ndxf>
        <font>
          <b/>
          <sz val="11"/>
          <family val="2"/>
        </font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r>
            <t>(m</t>
          </r>
          <r>
            <rPr>
              <b/>
              <vertAlign val="superscript"/>
              <sz val="11"/>
              <rFont val="Arial"/>
              <family val="2"/>
              <charset val="238"/>
            </rPr>
            <t>3</t>
          </r>
          <r>
            <rPr>
              <b/>
              <sz val="11"/>
              <rFont val="Arial"/>
              <family val="2"/>
              <charset val="238"/>
            </rPr>
            <t>/nap)</t>
          </r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0 C</t>
        </is>
      </nc>
      <ndxf>
        <font>
          <b/>
          <sz val="11"/>
          <family val="2"/>
        </font>
        <numFmt numFmtId="168" formatCode="#,##0.0"/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ROUND(#REF!*24,0)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3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ROUND(#REF!*24,0)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E488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ROUND(#REF!*24,0)</f>
      </nc>
      <ndxf>
        <numFmt numFmtId="3" formatCode="#,##0"/>
        <fill>
          <patternFill patternType="solid">
            <bgColor rgb="FFFFC0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cc rId="0" sId="2" dxf="1">
      <nc r="AE49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fill>
          <patternFill patternType="solid">
            <bgColor rgb="FFFFC000"/>
          </patternFill>
        </fill>
        <alignment vertical="center"/>
      </dxf>
    </rfmt>
    <rcc rId="0" sId="2" dxf="1">
      <nc r="AE521">
        <f>AE87+AE88</f>
      </nc>
      <ndxf>
        <numFmt numFmtId="168" formatCode="#,##0.0"/>
        <alignment vertical="center"/>
      </ndxf>
    </rcc>
    <rcc rId="0" sId="2" dxf="1">
      <nc r="AE522">
        <f>AE5+AE9+AE28+AE29+AE31+AE51+AE112+AE174+AE233+AE257+AE266+AE311+AE316+AE365+AE382+AE386+AE451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AE8+AE18+AE25+AE36+AE50+AE93+AE99+AE103+AE140+AE157+AE159+AE177+AE197+AE213+AE219+AE220+AE222+AE228+AE265+AE271+AE274+AE279+AE308+AE312+AE313++AE322+AE355+AE356+AE362+AE407+AE460+AE467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numFmt numFmtId="168" formatCode="#,##0.0"/>
        <alignment vertical="center"/>
      </ndxf>
    </rcc>
    <rcc rId="0" sId="2" dxf="1">
      <nc r="AE525">
        <f>AE64+AE212+AE334+AE354+AE454+AE472</f>
      </nc>
      <ndxf>
        <numFmt numFmtId="168" formatCode="#,##0.0"/>
        <alignment vertical="center"/>
      </ndxf>
    </rcc>
    <rcc rId="0" sId="2" dxf="1">
      <nc r="AE526">
        <f>AE111</f>
      </nc>
      <ndxf>
        <numFmt numFmtId="168" formatCode="#,##0.0"/>
        <alignment vertical="center"/>
      </ndxf>
    </rcc>
    <rcc rId="0" sId="2" dxf="1">
      <nc r="AE527">
        <f>AE58+AE123+AE162+AE170+AE221+AE229+AE253+AE276+AE278+AE307+AE329+AE335+AE346+AE363+AE364</f>
      </nc>
      <ndxf>
        <numFmt numFmtId="168" formatCode="#,##0.0"/>
        <alignment vertical="center"/>
      </ndxf>
    </rcc>
    <rcc rId="0" sId="2" dxf="1">
      <nc r="AE528">
        <f>AE293</f>
      </nc>
      <ndxf>
        <numFmt numFmtId="168" formatCode="#,##0.0"/>
        <alignment vertical="center"/>
      </ndxf>
    </rcc>
    <rcc rId="0" sId="2" dxf="1">
      <nc r="AE529">
        <f>AE82+AE254+AE304+AE444</f>
      </nc>
      <ndxf>
        <numFmt numFmtId="168" formatCode="#,##0.0"/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numFmt numFmtId="3" formatCode="#,##0"/>
        <alignment vertical="center"/>
      </ndxf>
    </rcc>
    <rcc rId="0" sId="2" dxf="1">
      <nc r="AE531">
        <f>SUBTOTAL(9,AE521:AE530)</f>
      </nc>
      <ndxf>
        <numFmt numFmtId="168" formatCode="#,##0.0"/>
        <fill>
          <patternFill patternType="solid">
            <bgColor rgb="FFFFC000"/>
          </patternFill>
        </fill>
        <alignment vertical="center"/>
      </ndxf>
    </rcc>
    <rcc rId="0" sId="2" dxf="1">
      <nc r="AE532">
        <f>AE54+AE80+AE120+AE132+AE256+AE258+AE299+AE300+AE309+AE323+AE369+AE418+AE421+AE428+AE449</f>
      </nc>
      <ndxf>
        <numFmt numFmtId="168" formatCode="#,##0.0"/>
        <alignment vertical="center"/>
      </ndxf>
    </rcc>
    <rcc rId="0" sId="2" dxf="1">
      <nc r="AE533">
        <f>AE139+AE149+AE189+AE255+AE320+AE360+AE374+AE412+AE417+AE419+AE423+AE464</f>
      </nc>
      <ndxf>
        <numFmt numFmtId="168" formatCode="#,##0.0"/>
        <alignment vertical="center"/>
      </ndxf>
    </rcc>
    <rcc rId="0" sId="2" dxf="1">
      <nc r="AE534">
        <f>AE184</f>
      </nc>
      <ndxf>
        <numFmt numFmtId="168" formatCode="#,##0.0"/>
        <alignment vertical="center"/>
      </ndxf>
    </rcc>
    <rfmt sheetId="2" sqref="AE535" start="0" length="0">
      <dxf>
        <numFmt numFmtId="168" formatCode="#,##0.0"/>
        <alignment vertical="center"/>
      </dxf>
    </rfmt>
    <rcc rId="0" sId="2" dxf="1">
      <nc r="AE536">
        <f>SUM(AE531:AE535)</f>
      </nc>
      <ndxf>
        <numFmt numFmtId="168" formatCode="#,##0.0"/>
        <fill>
          <patternFill patternType="solid">
            <bgColor rgb="FFFFC000"/>
          </patternFill>
        </fill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numFmt numFmtId="168" formatCode="#,##0.0"/>
        <alignment vertical="center"/>
      </ndxf>
    </rcc>
    <rcc rId="0" sId="2" dxf="1">
      <nc r="AE541">
        <f>AE83</f>
      </nc>
      <ndxf>
        <numFmt numFmtId="168" formatCode="#,##0.0"/>
        <alignment vertical="center"/>
      </ndxf>
    </rcc>
    <rcc rId="0" sId="2" dxf="1">
      <nc r="AE542">
        <f>AE109</f>
      </nc>
      <ndxf>
        <numFmt numFmtId="168" formatCode="#,##0.0"/>
        <alignment vertical="center"/>
      </ndxf>
    </rcc>
    <rcc rId="0" sId="2" dxf="1">
      <nc r="AE543">
        <f>ROUND(#REF!*24,0)</f>
      </nc>
      <ndxf>
        <numFmt numFmtId="168" formatCode="#,##0.0"/>
        <alignment vertical="center"/>
      </ndxf>
    </rcc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cc rId="0" sId="2" dxf="1">
      <nc r="AE546">
        <f>AE45</f>
      </nc>
      <ndxf>
        <numFmt numFmtId="168" formatCode="#,##0.0"/>
        <alignment vertical="center"/>
      </ndxf>
    </rcc>
    <rcc rId="0" sId="2" dxf="1">
      <nc r="AE547">
        <f>ROUND(#REF!*24,0)</f>
      </nc>
      <ndxf>
        <numFmt numFmtId="168" formatCode="#,##0.0"/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2" sId="2" ref="AE1:AE1048576" action="deleteCol">
    <undo index="65535" exp="ref" v="1" dr="AE492" r="AG492" sId="2"/>
    <undo index="0" exp="ref" v="1" dr="AE492" r="AF492" sId="2"/>
    <undo index="65535" exp="ref" v="1" dr="AE490" r="AG490" sId="2"/>
    <undo index="0" exp="ref" v="1" dr="AE490" r="AF490" sId="2"/>
    <undo index="65535" exp="ref" v="1" dr="AE489" r="AG489" sId="2"/>
    <undo index="0" exp="ref" v="1" dr="AE489" r="AF489" sId="2"/>
    <undo index="65535" exp="ref" v="1" dr="AE488" r="AG488" sId="2"/>
    <undo index="0" exp="ref" v="1" dr="AE488" r="AF488" sId="2"/>
    <undo index="65535" exp="ref" v="1" dr="AE487" r="AG487" sId="2"/>
    <undo index="0" exp="ref" v="1" dr="AE487" r="AF487" sId="2"/>
    <undo index="65535" exp="ref" v="1" dr="AE486" r="AG486" sId="2"/>
    <undo index="0" exp="ref" v="1" dr="AE486" r="AF486" sId="2"/>
    <undo index="65535" exp="ref" v="1" dr="AE485" r="AG485" sId="2"/>
    <undo index="0" exp="ref" v="1" dr="AE485" r="AF485" sId="2"/>
    <undo index="0" exp="ref" v="1" dr="AE483" r="AF483" sId="2"/>
    <undo index="65535" exp="ref" v="1" dr="AE482" r="AG482" sId="2"/>
    <undo index="0" exp="ref" v="1" dr="AE482" r="AF482" sId="2"/>
    <undo index="65535" exp="ref" v="1" dr="AE480" r="AG480" sId="2"/>
    <undo index="0" exp="ref" v="1" dr="AE480" r="AF480" sId="2"/>
    <undo index="65535" exp="ref" v="1" dr="AE479" r="AG479" sId="2"/>
    <undo index="0" exp="ref" v="1" dr="AE479" r="AF479" sId="2"/>
    <undo index="65535" exp="ref" v="1" dr="AE478" r="AG478" sId="2"/>
    <undo index="0" exp="ref" v="1" dr="AE478" r="AF478" sId="2"/>
    <undo index="65535" exp="ref" v="1" dr="AE477" r="AG477" sId="2"/>
    <undo index="0" exp="ref" v="1" dr="AE477" r="AF477" sId="2"/>
    <undo index="65535" exp="ref" v="1" dr="AE472" r="AG472" sId="2"/>
    <undo index="0" exp="ref" v="1" dr="AE472" r="AF472" sId="2"/>
    <undo index="65535" exp="ref" v="1" dr="AE471" r="AG471" sId="2"/>
    <undo index="0" exp="ref" v="1" dr="AE471" r="AF471" sId="2"/>
    <undo index="65535" exp="ref" v="1" dr="AE470" r="AG470" sId="2"/>
    <undo index="0" exp="ref" v="1" dr="AE470" r="AF470" sId="2"/>
    <undo index="65535" exp="ref" v="1" dr="AE469" r="AG469" sId="2"/>
    <undo index="0" exp="ref" v="1" dr="AE469" r="AF469" sId="2"/>
    <undo index="65535" exp="ref" v="1" dr="AE468" r="AG468" sId="2"/>
    <undo index="0" exp="ref" v="1" dr="AE468" r="AF468" sId="2"/>
    <undo index="65535" exp="ref" v="1" dr="AE466" r="AG466" sId="2"/>
    <undo index="0" exp="ref" v="1" dr="AE466" r="AF466" sId="2"/>
    <undo index="65535" exp="ref" v="1" dr="AE465" r="AG465" sId="2"/>
    <undo index="0" exp="ref" v="1" dr="AE465" r="AF465" sId="2"/>
    <undo index="65535" exp="ref" v="1" dr="AE464" r="AG464" sId="2"/>
    <undo index="0" exp="ref" v="1" dr="AE464" r="AF464" sId="2"/>
    <undo index="65535" exp="ref" v="1" dr="AE463" r="AG463" sId="2"/>
    <undo index="0" exp="ref" v="1" dr="AE463" r="AF463" sId="2"/>
    <undo index="65535" exp="ref" v="1" dr="AE462" r="AG462" sId="2"/>
    <undo index="0" exp="ref" v="1" dr="AE462" r="AF462" sId="2"/>
    <undo index="65535" exp="ref" v="1" dr="AE461" r="AG461" sId="2"/>
    <undo index="0" exp="ref" v="1" dr="AE461" r="AF461" sId="2"/>
    <undo index="65535" exp="ref" v="1" dr="AE459" r="AG459" sId="2"/>
    <undo index="0" exp="ref" v="1" dr="AE459" r="AF459" sId="2"/>
    <undo index="65535" exp="ref" v="1" dr="AE458" r="AG458" sId="2"/>
    <undo index="0" exp="ref" v="1" dr="AE458" r="AF458" sId="2"/>
    <undo index="65535" exp="ref" v="1" dr="AE457" r="AG457" sId="2"/>
    <undo index="0" exp="ref" v="1" dr="AE457" r="AF457" sId="2"/>
    <undo index="65535" exp="ref" v="1" dr="AE456" r="AG456" sId="2"/>
    <undo index="0" exp="ref" v="1" dr="AE456" r="AF456" sId="2"/>
    <undo index="65535" exp="ref" v="1" dr="AE454" r="AG454" sId="2"/>
    <undo index="0" exp="ref" v="1" dr="AE454" r="AF454" sId="2"/>
    <undo index="65535" exp="ref" v="1" dr="AE453" r="AG453" sId="2"/>
    <undo index="0" exp="ref" v="1" dr="AE453" r="AF453" sId="2"/>
    <undo index="65535" exp="ref" v="1" dr="AE452" r="AG452" sId="2"/>
    <undo index="0" exp="ref" v="1" dr="AE452" r="AF452" sId="2"/>
    <undo index="65535" exp="ref" v="1" dr="AE451" r="AG451" sId="2"/>
    <undo index="0" exp="ref" v="1" dr="AE451" r="AF451" sId="2"/>
    <undo index="65535" exp="ref" v="1" dr="AE450" r="AG450" sId="2"/>
    <undo index="0" exp="ref" v="1" dr="AE450" r="AF450" sId="2"/>
    <undo index="65535" exp="ref" v="1" dr="AE449" r="AG449" sId="2"/>
    <undo index="0" exp="ref" v="1" dr="AE449" r="AF449" sId="2"/>
    <undo index="65535" exp="ref" v="1" dr="AE448" r="AG448" sId="2"/>
    <undo index="0" exp="ref" v="1" dr="AE448" r="AF448" sId="2"/>
    <undo index="65535" exp="ref" v="1" dr="AE447" r="AG447" sId="2"/>
    <undo index="0" exp="ref" v="1" dr="AE447" r="AF447" sId="2"/>
    <undo index="65535" exp="ref" v="1" dr="AE446" r="AG446" sId="2"/>
    <undo index="0" exp="ref" v="1" dr="AE446" r="AF446" sId="2"/>
    <undo index="65535" exp="ref" v="1" dr="AE444" r="AG444" sId="2"/>
    <undo index="0" exp="ref" v="1" dr="AE444" r="AF444" sId="2"/>
    <undo index="65535" exp="ref" v="1" dr="AE443" r="AG443" sId="2"/>
    <undo index="0" exp="ref" v="1" dr="AE443" r="AF443" sId="2"/>
    <undo index="65535" exp="ref" v="1" dr="AE442" r="AG442" sId="2"/>
    <undo index="0" exp="ref" v="1" dr="AE442" r="AF442" sId="2"/>
    <undo index="65535" exp="ref" v="1" dr="AE441" r="AG441" sId="2"/>
    <undo index="0" exp="ref" v="1" dr="AE441" r="AF441" sId="2"/>
    <undo index="65535" exp="ref" v="1" dr="AE439" r="AG439" sId="2"/>
    <undo index="0" exp="ref" v="1" dr="AE439" r="AF439" sId="2"/>
    <undo index="65535" exp="ref" v="1" dr="AE438" r="AG438" sId="2"/>
    <undo index="0" exp="ref" v="1" dr="AE438" r="AF438" sId="2"/>
    <undo index="65535" exp="ref" v="1" dr="AE437" r="AG437" sId="2"/>
    <undo index="0" exp="ref" v="1" dr="AE437" r="AF437" sId="2"/>
    <undo index="65535" exp="ref" v="1" dr="AE436" r="AG436" sId="2"/>
    <undo index="0" exp="ref" v="1" dr="AE436" r="AF436" sId="2"/>
    <undo index="65535" exp="ref" v="1" dr="AE435" r="AG435" sId="2"/>
    <undo index="0" exp="ref" v="1" dr="AE435" r="AF435" sId="2"/>
    <undo index="65535" exp="ref" v="1" dr="AE434" r="AG434" sId="2"/>
    <undo index="0" exp="ref" v="1" dr="AE434" r="AF434" sId="2"/>
    <undo index="65535" exp="ref" v="1" dr="AE433" r="AG433" sId="2"/>
    <undo index="0" exp="ref" v="1" dr="AE433" r="AF433" sId="2"/>
    <undo index="65535" exp="ref" v="1" dr="AE432" r="AG432" sId="2"/>
    <undo index="0" exp="ref" v="1" dr="AE432" r="AF432" sId="2"/>
    <undo index="65535" exp="ref" v="1" dr="AE431" r="AG431" sId="2"/>
    <undo index="0" exp="ref" v="1" dr="AE431" r="AF431" sId="2"/>
    <undo index="65535" exp="ref" v="1" dr="AE430" r="AG430" sId="2"/>
    <undo index="0" exp="ref" v="1" dr="AE430" r="AF430" sId="2"/>
    <undo index="65535" exp="ref" v="1" dr="AE429" r="AG429" sId="2"/>
    <undo index="0" exp="ref" v="1" dr="AE429" r="AF429" sId="2"/>
    <undo index="65535" exp="ref" v="1" dr="AE427" r="AG427" sId="2"/>
    <undo index="0" exp="ref" v="1" dr="AE427" r="AF427" sId="2"/>
    <undo index="65535" exp="ref" v="1" dr="AE426" r="AG426" sId="2"/>
    <undo index="0" exp="ref" v="1" dr="AE426" r="AF426" sId="2"/>
    <undo index="65535" exp="ref" v="1" dr="AE425" r="AG425" sId="2"/>
    <undo index="0" exp="ref" v="1" dr="AE425" r="AF425" sId="2"/>
    <undo index="65535" exp="ref" v="1" dr="AE423" r="AG423" sId="2"/>
    <undo index="0" exp="ref" v="1" dr="AE423" r="AF423" sId="2"/>
    <undo index="65535" exp="ref" v="1" dr="AE422" r="AG422" sId="2"/>
    <undo index="0" exp="ref" v="1" dr="AE422" r="AF422" sId="2"/>
    <undo index="65535" exp="ref" v="1" dr="AE421" r="AG421" sId="2"/>
    <undo index="0" exp="ref" v="1" dr="AE421" r="AF421" sId="2"/>
    <undo index="65535" exp="ref" v="1" dr="AE419" r="AG419" sId="2"/>
    <undo index="0" exp="ref" v="1" dr="AE419" r="AF419" sId="2"/>
    <undo index="65535" exp="ref" v="1" dr="AE418" r="AG418" sId="2"/>
    <undo index="0" exp="ref" v="1" dr="AE418" r="AF418" sId="2"/>
    <undo index="65535" exp="ref" v="1" dr="AE417" r="AG417" sId="2"/>
    <undo index="0" exp="ref" v="1" dr="AE417" r="AF417" sId="2"/>
    <undo index="65535" exp="ref" v="1" dr="AE416" r="AG416" sId="2"/>
    <undo index="0" exp="ref" v="1" dr="AE416" r="AF416" sId="2"/>
    <undo index="65535" exp="ref" v="1" dr="AE415" r="AG415" sId="2"/>
    <undo index="0" exp="ref" v="1" dr="AE415" r="AF415" sId="2"/>
    <undo index="65535" exp="ref" v="1" dr="AE414" r="AG414" sId="2"/>
    <undo index="0" exp="ref" v="1" dr="AE414" r="AF414" sId="2"/>
    <undo index="65535" exp="ref" v="1" dr="AE413" r="AG413" sId="2"/>
    <undo index="0" exp="ref" v="1" dr="AE413" r="AF413" sId="2"/>
    <undo index="65535" exp="ref" v="1" dr="AE412" r="AG412" sId="2"/>
    <undo index="0" exp="ref" v="1" dr="AE412" r="AF412" sId="2"/>
    <undo index="65535" exp="ref" v="1" dr="AE411" r="AG411" sId="2"/>
    <undo index="0" exp="ref" v="1" dr="AE411" r="AF411" sId="2"/>
    <undo index="65535" exp="ref" v="1" dr="AE410" r="AG410" sId="2"/>
    <undo index="0" exp="ref" v="1" dr="AE410" r="AF410" sId="2"/>
    <undo index="65535" exp="ref" v="1" dr="AE409" r="AG409" sId="2"/>
    <undo index="0" exp="ref" v="1" dr="AE409" r="AF409" sId="2"/>
    <undo index="65535" exp="ref" v="1" dr="AE408" r="AG408" sId="2"/>
    <undo index="0" exp="ref" v="1" dr="AE408" r="AF408" sId="2"/>
    <undo index="65535" exp="ref" v="1" dr="AE407" r="AG407" sId="2"/>
    <undo index="0" exp="ref" v="1" dr="AE407" r="AF407" sId="2"/>
    <undo index="65535" exp="ref" v="1" dr="AE406" r="AG406" sId="2"/>
    <undo index="0" exp="ref" v="1" dr="AE406" r="AF406" sId="2"/>
    <undo index="65535" exp="ref" v="1" dr="AE405" r="AG405" sId="2"/>
    <undo index="0" exp="ref" v="1" dr="AE405" r="AF405" sId="2"/>
    <undo index="65535" exp="ref" v="1" dr="AE404" r="AG404" sId="2"/>
    <undo index="0" exp="ref" v="1" dr="AE404" r="AF404" sId="2"/>
    <undo index="65535" exp="ref" v="1" dr="AE402" r="AG402" sId="2"/>
    <undo index="0" exp="ref" v="1" dr="AE402" r="AF402" sId="2"/>
    <undo index="65535" exp="ref" v="1" dr="AE401" r="AG401" sId="2"/>
    <undo index="0" exp="ref" v="1" dr="AE401" r="AF401" sId="2"/>
    <undo index="65535" exp="ref" v="1" dr="AE400" r="AG400" sId="2"/>
    <undo index="0" exp="ref" v="1" dr="AE400" r="AF400" sId="2"/>
    <undo index="65535" exp="ref" v="1" dr="AE398" r="AG398" sId="2"/>
    <undo index="0" exp="ref" v="1" dr="AE398" r="AF398" sId="2"/>
    <undo index="65535" exp="ref" v="1" dr="AE397" r="AG397" sId="2"/>
    <undo index="0" exp="ref" v="1" dr="AE397" r="AF397" sId="2"/>
    <undo index="65535" exp="ref" v="1" dr="AE395" r="AG395" sId="2"/>
    <undo index="0" exp="ref" v="1" dr="AE395" r="AF395" sId="2"/>
    <undo index="65535" exp="ref" v="1" dr="AE394" r="AG394" sId="2"/>
    <undo index="0" exp="ref" v="1" dr="AE394" r="AF394" sId="2"/>
    <undo index="65535" exp="ref" v="1" dr="AE393" r="AG393" sId="2"/>
    <undo index="0" exp="ref" v="1" dr="AE393" r="AF393" sId="2"/>
    <undo index="65535" exp="ref" v="1" dr="AE392" r="AG392" sId="2"/>
    <undo index="0" exp="ref" v="1" dr="AE392" r="AF392" sId="2"/>
    <undo index="65535" exp="ref" v="1" dr="AE391" r="AG391" sId="2"/>
    <undo index="0" exp="ref" v="1" dr="AE391" r="AF391" sId="2"/>
    <undo index="65535" exp="ref" v="1" dr="AE389" r="AG389" sId="2"/>
    <undo index="0" exp="ref" v="1" dr="AE389" r="AF389" sId="2"/>
    <undo index="65535" exp="ref" v="1" dr="AE388" r="AG388" sId="2"/>
    <undo index="0" exp="ref" v="1" dr="AE388" r="AF388" sId="2"/>
    <undo index="65535" exp="ref" v="1" dr="AE387" r="AG387" sId="2"/>
    <undo index="0" exp="ref" v="1" dr="AE387" r="AF387" sId="2"/>
    <undo index="65535" exp="ref" v="1" dr="AE385" r="AG385" sId="2"/>
    <undo index="0" exp="ref" v="1" dr="AE385" r="AF385" sId="2"/>
    <undo index="65535" exp="ref" v="1" dr="AE384" r="AG384" sId="2"/>
    <undo index="0" exp="ref" v="1" dr="AE384" r="AF384" sId="2"/>
    <undo index="65535" exp="ref" v="1" dr="AE383" r="AG383" sId="2"/>
    <undo index="0" exp="ref" v="1" dr="AE383" r="AF383" sId="2"/>
    <undo index="65535" exp="ref" v="1" dr="AE381" r="AG381" sId="2"/>
    <undo index="0" exp="ref" v="1" dr="AE381" r="AF381" sId="2"/>
    <undo index="65535" exp="ref" v="1" dr="AE380" r="AG380" sId="2"/>
    <undo index="0" exp="ref" v="1" dr="AE380" r="AF380" sId="2"/>
    <undo index="65535" exp="ref" v="1" dr="AE379" r="AG379" sId="2"/>
    <undo index="0" exp="ref" v="1" dr="AE379" r="AF379" sId="2"/>
    <undo index="65535" exp="ref" v="1" dr="AE377" r="AG377" sId="2"/>
    <undo index="0" exp="ref" v="1" dr="AE377" r="AF377" sId="2"/>
    <undo index="0" exp="ref" v="1" dr="AE376" r="AF376" sId="2"/>
    <undo index="0" exp="ref" v="1" dr="AE375" r="AF375" sId="2"/>
    <undo index="65535" exp="ref" v="1" dr="AE373" r="AG373" sId="2"/>
    <undo index="0" exp="ref" v="1" dr="AE373" r="AF373" sId="2"/>
    <undo index="65535" exp="ref" v="1" dr="AE372" r="AG372" sId="2"/>
    <undo index="0" exp="ref" v="1" dr="AE372" r="AF372" sId="2"/>
    <undo index="65535" exp="ref" v="1" dr="AE370" r="AG370" sId="2"/>
    <undo index="0" exp="ref" v="1" dr="AE370" r="AF370" sId="2"/>
    <undo index="65535" exp="ref" v="1" dr="AE369" r="AG369" sId="2"/>
    <undo index="0" exp="ref" v="1" dr="AE369" r="AF369" sId="2"/>
    <undo index="65535" exp="ref" v="1" dr="AE368" r="AG368" sId="2"/>
    <undo index="0" exp="ref" v="1" dr="AE368" r="AF368" sId="2"/>
    <undo index="65535" exp="ref" v="1" dr="AE367" r="AG367" sId="2"/>
    <undo index="0" exp="ref" v="1" dr="AE367" r="AF367" sId="2"/>
    <undo index="65535" exp="ref" v="1" dr="AE366" r="AG366" sId="2"/>
    <undo index="0" exp="ref" v="1" dr="AE366" r="AF366" sId="2"/>
    <undo index="65535" exp="ref" v="1" dr="AE364" r="AG364" sId="2"/>
    <undo index="0" exp="ref" v="1" dr="AE364" r="AF364" sId="2"/>
    <undo index="65535" exp="ref" v="1" dr="AE363" r="AG363" sId="2"/>
    <undo index="0" exp="ref" v="1" dr="AE363" r="AF363" sId="2"/>
    <undo index="65535" exp="ref" v="1" dr="AE362" r="AG362" sId="2"/>
    <undo index="0" exp="ref" v="1" dr="AE362" r="AF362" sId="2"/>
    <undo index="65535" exp="ref" v="1" dr="AE361" r="AG361" sId="2"/>
    <undo index="0" exp="ref" v="1" dr="AE361" r="AF361" sId="2"/>
    <undo index="65535" exp="ref" v="1" dr="AE360" r="AG360" sId="2"/>
    <undo index="0" exp="ref" v="1" dr="AE360" r="AF360" sId="2"/>
    <undo index="65535" exp="ref" v="1" dr="AE359" r="AG359" sId="2"/>
    <undo index="0" exp="ref" v="1" dr="AE359" r="AF359" sId="2"/>
    <undo index="65535" exp="ref" v="1" dr="AE358" r="AG358" sId="2"/>
    <undo index="0" exp="ref" v="1" dr="AE358" r="AF358" sId="2"/>
    <undo index="65535" exp="ref" v="1" dr="AE356" r="AG356" sId="2"/>
    <undo index="0" exp="ref" v="1" dr="AE356" r="AF356" sId="2"/>
    <undo index="65535" exp="ref" v="1" dr="AE355" r="AG355" sId="2"/>
    <undo index="0" exp="ref" v="1" dr="AE355" r="AF355" sId="2"/>
    <undo index="65535" exp="ref" v="1" dr="AE354" r="AG354" sId="2"/>
    <undo index="0" exp="ref" v="1" dr="AE354" r="AF354" sId="2"/>
    <undo index="65535" exp="ref" v="1" dr="AE353" r="AG353" sId="2"/>
    <undo index="0" exp="ref" v="1" dr="AE353" r="AF353" sId="2"/>
    <undo index="65535" exp="ref" v="1" dr="AE352" r="AG352" sId="2"/>
    <undo index="0" exp="ref" v="1" dr="AE352" r="AF352" sId="2"/>
    <undo index="65535" exp="ref" v="1" dr="AE351" r="AG351" sId="2"/>
    <undo index="0" exp="ref" v="1" dr="AE351" r="AF351" sId="2"/>
    <undo index="65535" exp="ref" v="1" dr="AE350" r="AG350" sId="2"/>
    <undo index="0" exp="ref" v="1" dr="AE350" r="AF350" sId="2"/>
    <undo index="65535" exp="ref" v="1" dr="AE349" r="AG349" sId="2"/>
    <undo index="0" exp="ref" v="1" dr="AE349" r="AF349" sId="2"/>
    <undo index="65535" exp="ref" v="1" dr="AE347" r="AG347" sId="2"/>
    <undo index="0" exp="ref" v="1" dr="AE347" r="AF347" sId="2"/>
    <undo index="65535" exp="ref" v="1" dr="AE346" r="AG346" sId="2"/>
    <undo index="0" exp="ref" v="1" dr="AE346" r="AF346" sId="2"/>
    <undo index="65535" exp="ref" v="1" dr="AE345" r="AG345" sId="2"/>
    <undo index="0" exp="ref" v="1" dr="AE345" r="AF345" sId="2"/>
    <undo index="65535" exp="ref" v="1" dr="AE344" r="AG344" sId="2"/>
    <undo index="0" exp="ref" v="1" dr="AE344" r="AF344" sId="2"/>
    <undo index="65535" exp="ref" v="1" dr="AE342" r="AG342" sId="2"/>
    <undo index="0" exp="ref" v="1" dr="AE342" r="AF342" sId="2"/>
    <undo index="65535" exp="ref" v="1" dr="AE341" r="AG341" sId="2"/>
    <undo index="0" exp="ref" v="1" dr="AE341" r="AF341" sId="2"/>
    <undo index="65535" exp="ref" v="1" dr="AE340" r="AG340" sId="2"/>
    <undo index="0" exp="ref" v="1" dr="AE340" r="AF340" sId="2"/>
    <undo index="65535" exp="ref" v="1" dr="AE339" r="AG339" sId="2"/>
    <undo index="0" exp="ref" v="1" dr="AE339" r="AF339" sId="2"/>
    <undo index="65535" exp="ref" v="1" dr="AE338" r="AG338" sId="2"/>
    <undo index="0" exp="ref" v="1" dr="AE338" r="AF338" sId="2"/>
    <undo index="65535" exp="ref" v="1" dr="AE337" r="AG337" sId="2"/>
    <undo index="0" exp="ref" v="1" dr="AE337" r="AF337" sId="2"/>
    <undo index="65535" exp="ref" v="1" dr="AE336" r="AG336" sId="2"/>
    <undo index="0" exp="ref" v="1" dr="AE336" r="AF336" sId="2"/>
    <undo index="65535" exp="ref" v="1" dr="AE335" r="AG335" sId="2"/>
    <undo index="0" exp="ref" v="1" dr="AE335" r="AF335" sId="2"/>
    <undo index="65535" exp="ref" v="1" dr="AE334" r="AG334" sId="2"/>
    <undo index="0" exp="ref" v="1" dr="AE334" r="AF334" sId="2"/>
    <undo index="65535" exp="ref" v="1" dr="AE333" r="AG333" sId="2"/>
    <undo index="0" exp="ref" v="1" dr="AE333" r="AF333" sId="2"/>
    <undo index="65535" exp="ref" v="1" dr="AE332" r="AG332" sId="2"/>
    <undo index="0" exp="ref" v="1" dr="AE332" r="AF332" sId="2"/>
    <undo index="65535" exp="ref" v="1" dr="AE331" r="AG331" sId="2"/>
    <undo index="0" exp="ref" v="1" dr="AE331" r="AF331" sId="2"/>
    <undo index="65535" exp="ref" v="1" dr="AE330" r="AG330" sId="2"/>
    <undo index="0" exp="ref" v="1" dr="AE330" r="AF330" sId="2"/>
    <undo index="65535" exp="ref" v="1" dr="AE329" r="AG329" sId="2"/>
    <undo index="0" exp="ref" v="1" dr="AE329" r="AF329" sId="2"/>
    <undo index="65535" exp="ref" v="1" dr="AE328" r="AG328" sId="2"/>
    <undo index="0" exp="ref" v="1" dr="AE328" r="AF328" sId="2"/>
    <undo index="65535" exp="ref" v="1" dr="AE327" r="AG327" sId="2"/>
    <undo index="0" exp="ref" v="1" dr="AE327" r="AF327" sId="2"/>
    <undo index="65535" exp="ref" v="1" dr="AE326" r="AG326" sId="2"/>
    <undo index="0" exp="ref" v="1" dr="AE326" r="AF326" sId="2"/>
    <undo index="65535" exp="ref" v="1" dr="AE324" r="AG324" sId="2"/>
    <undo index="0" exp="ref" v="1" dr="AE324" r="AF324" sId="2"/>
    <undo index="65535" exp="ref" v="1" dr="AE323" r="AG323" sId="2"/>
    <undo index="0" exp="ref" v="1" dr="AE323" r="AF323" sId="2"/>
    <undo index="65535" exp="ref" v="1" dr="AE322" r="AG322" sId="2"/>
    <undo index="0" exp="ref" v="1" dr="AE322" r="AF322" sId="2"/>
    <undo index="65535" exp="ref" v="1" dr="AE321" r="AG321" sId="2"/>
    <undo index="0" exp="ref" v="1" dr="AE321" r="AF321" sId="2"/>
    <undo index="65535" exp="ref" v="1" dr="AE320" r="AG320" sId="2"/>
    <undo index="0" exp="ref" v="1" dr="AE320" r="AF320" sId="2"/>
    <undo index="65535" exp="ref" v="1" dr="AE319" r="AG319" sId="2"/>
    <undo index="0" exp="ref" v="1" dr="AE319" r="AF319" sId="2"/>
    <undo index="65535" exp="ref" v="1" dr="AE318" r="AG318" sId="2"/>
    <undo index="0" exp="ref" v="1" dr="AE318" r="AF318" sId="2"/>
    <undo index="65535" exp="ref" v="1" dr="AE317" r="AG317" sId="2"/>
    <undo index="0" exp="ref" v="1" dr="AE317" r="AF317" sId="2"/>
    <undo index="65535" exp="ref" v="1" dr="AE315" r="AG315" sId="2"/>
    <undo index="0" exp="ref" v="1" dr="AE315" r="AF315" sId="2"/>
    <undo index="65535" exp="ref" v="1" dr="AE314" r="AG314" sId="2"/>
    <undo index="0" exp="ref" v="1" dr="AE314" r="AF314" sId="2"/>
    <undo index="65535" exp="ref" v="1" dr="AE313" r="AG313" sId="2"/>
    <undo index="0" exp="ref" v="1" dr="AE313" r="AF313" sId="2"/>
    <undo index="65535" exp="ref" v="1" dr="AE312" r="AG312" sId="2"/>
    <undo index="0" exp="ref" v="1" dr="AE312" r="AF312" sId="2"/>
    <undo index="65535" exp="ref" v="1" dr="AE311" r="AG311" sId="2"/>
    <undo index="0" exp="ref" v="1" dr="AE311" r="AF311" sId="2"/>
    <undo index="65535" exp="ref" v="1" dr="AE310" r="AG310" sId="2"/>
    <undo index="0" exp="ref" v="1" dr="AE310" r="AF310" sId="2"/>
    <undo index="65535" exp="ref" v="1" dr="AE309" r="AG309" sId="2"/>
    <undo index="0" exp="ref" v="1" dr="AE309" r="AF309" sId="2"/>
    <undo index="65535" exp="ref" v="1" dr="AE308" r="AG308" sId="2"/>
    <undo index="0" exp="ref" v="1" dr="AE308" r="AF308" sId="2"/>
    <undo index="65535" exp="ref" v="1" dr="AE307" r="AG307" sId="2"/>
    <undo index="0" exp="ref" v="1" dr="AE307" r="AF307" sId="2"/>
    <undo index="65535" exp="ref" v="1" dr="AE306" r="AG306" sId="2"/>
    <undo index="0" exp="ref" v="1" dr="AE306" r="AF306" sId="2"/>
    <undo index="65535" exp="ref" v="1" dr="AE305" r="AG305" sId="2"/>
    <undo index="0" exp="ref" v="1" dr="AE305" r="AF305" sId="2"/>
    <undo index="65535" exp="ref" v="1" dr="AE304" r="AG304" sId="2"/>
    <undo index="0" exp="ref" v="1" dr="AE304" r="AF304" sId="2"/>
    <undo index="65535" exp="ref" v="1" dr="AE303" r="AG303" sId="2"/>
    <undo index="0" exp="ref" v="1" dr="AE303" r="AF303" sId="2"/>
    <undo index="65535" exp="ref" v="1" dr="AE302" r="AG302" sId="2"/>
    <undo index="0" exp="ref" v="1" dr="AE302" r="AF302" sId="2"/>
    <undo index="65535" exp="ref" v="1" dr="AE300" r="AG300" sId="2"/>
    <undo index="0" exp="ref" v="1" dr="AE300" r="AF300" sId="2"/>
    <undo index="65535" exp="ref" v="1" dr="AE299" r="AG299" sId="2"/>
    <undo index="0" exp="ref" v="1" dr="AE299" r="AF299" sId="2"/>
    <undo index="65535" exp="ref" v="1" dr="AE298" r="AG298" sId="2"/>
    <undo index="0" exp="ref" v="1" dr="AE298" r="AF298" sId="2"/>
    <undo index="65535" exp="ref" v="1" dr="AE297" r="AG297" sId="2"/>
    <undo index="0" exp="ref" v="1" dr="AE297" r="AF297" sId="2"/>
    <undo index="65535" exp="ref" v="1" dr="AE295" r="AG295" sId="2"/>
    <undo index="0" exp="ref" v="1" dr="AE295" r="AF295" sId="2"/>
    <undo index="65535" exp="ref" v="1" dr="AE294" r="AG294" sId="2"/>
    <undo index="0" exp="ref" v="1" dr="AE294" r="AF294" sId="2"/>
    <undo index="65535" exp="ref" v="1" dr="AE293" r="AG293" sId="2"/>
    <undo index="0" exp="ref" v="1" dr="AE293" r="AF293" sId="2"/>
    <undo index="65535" exp="ref" v="1" dr="AE292" r="AG292" sId="2"/>
    <undo index="0" exp="ref" v="1" dr="AE292" r="AF292" sId="2"/>
    <undo index="65535" exp="ref" v="1" dr="AE291" r="AG291" sId="2"/>
    <undo index="0" exp="ref" v="1" dr="AE291" r="AF291" sId="2"/>
    <undo index="65535" exp="ref" v="1" dr="AE290" r="AG290" sId="2"/>
    <undo index="0" exp="ref" v="1" dr="AE290" r="AF290" sId="2"/>
    <undo index="65535" exp="ref" v="1" dr="AE288" r="AG288" sId="2"/>
    <undo index="0" exp="ref" v="1" dr="AE288" r="AF288" sId="2"/>
    <undo index="65535" exp="ref" v="1" dr="AE287" r="AG287" sId="2"/>
    <undo index="0" exp="ref" v="1" dr="AE287" r="AF287" sId="2"/>
    <undo index="65535" exp="ref" v="1" dr="AE286" r="AG286" sId="2"/>
    <undo index="0" exp="ref" v="1" dr="AE286" r="AF286" sId="2"/>
    <undo index="65535" exp="ref" v="1" dr="AE285" r="AG285" sId="2"/>
    <undo index="0" exp="ref" v="1" dr="AE285" r="AF285" sId="2"/>
    <undo index="65535" exp="ref" v="1" dr="AE284" r="AG284" sId="2"/>
    <undo index="0" exp="ref" v="1" dr="AE284" r="AF284" sId="2"/>
    <undo index="65535" exp="ref" v="1" dr="AE283" r="AG283" sId="2"/>
    <undo index="0" exp="ref" v="1" dr="AE283" r="AF283" sId="2"/>
    <undo index="65535" exp="ref" v="1" dr="AE282" r="AG282" sId="2"/>
    <undo index="0" exp="ref" v="1" dr="AE282" r="AF282" sId="2"/>
    <undo index="65535" exp="ref" v="1" dr="AE281" r="AG281" sId="2"/>
    <undo index="0" exp="ref" v="1" dr="AE281" r="AF281" sId="2"/>
    <undo index="65535" exp="ref" v="1" dr="AE280" r="AG280" sId="2"/>
    <undo index="0" exp="ref" v="1" dr="AE280" r="AF280" sId="2"/>
    <undo index="65535" exp="ref" v="1" dr="AE279" r="AG279" sId="2"/>
    <undo index="0" exp="ref" v="1" dr="AE279" r="AF279" sId="2"/>
    <undo index="65535" exp="ref" v="1" dr="AE278" r="AG278" sId="2"/>
    <undo index="0" exp="ref" v="1" dr="AE278" r="AF278" sId="2"/>
    <undo index="65535" exp="ref" v="1" dr="AE277" r="AG277" sId="2"/>
    <undo index="0" exp="ref" v="1" dr="AE277" r="AF277" sId="2"/>
    <undo index="65535" exp="ref" v="1" dr="AE276" r="AG276" sId="2"/>
    <undo index="0" exp="ref" v="1" dr="AE276" r="AF276" sId="2"/>
    <undo index="65535" exp="ref" v="1" dr="AE275" r="AG275" sId="2"/>
    <undo index="0" exp="ref" v="1" dr="AE275" r="AF275" sId="2"/>
    <undo index="65535" exp="ref" v="1" dr="AE274" r="AG274" sId="2"/>
    <undo index="0" exp="ref" v="1" dr="AE274" r="AF274" sId="2"/>
    <undo index="65535" exp="ref" v="1" dr="AE272" r="AG272" sId="2"/>
    <undo index="0" exp="ref" v="1" dr="AE272" r="AF272" sId="2"/>
    <undo index="65535" exp="ref" v="1" dr="AE271" r="AG271" sId="2"/>
    <undo index="0" exp="ref" v="1" dr="AE271" r="AF271" sId="2"/>
    <undo index="65535" exp="ref" v="1" dr="AE270" r="AG270" sId="2"/>
    <undo index="0" exp="ref" v="1" dr="AE270" r="AF270" sId="2"/>
    <undo index="65535" exp="ref" v="1" dr="AE269" r="AG269" sId="2"/>
    <undo index="0" exp="ref" v="1" dr="AE269" r="AF269" sId="2"/>
    <undo index="65535" exp="ref" v="1" dr="AE268" r="AG268" sId="2"/>
    <undo index="0" exp="ref" v="1" dr="AE268" r="AF268" sId="2"/>
    <undo index="65535" exp="ref" v="1" dr="AE267" r="AG267" sId="2"/>
    <undo index="0" exp="ref" v="1" dr="AE267" r="AF267" sId="2"/>
    <undo index="65535" exp="ref" v="1" dr="AE265" r="AG265" sId="2"/>
    <undo index="0" exp="ref" v="1" dr="AE265" r="AF265" sId="2"/>
    <undo index="65535" exp="ref" v="1" dr="AE264" r="AG264" sId="2"/>
    <undo index="0" exp="ref" v="1" dr="AE264" r="AF264" sId="2"/>
    <undo index="65535" exp="ref" v="1" dr="AE263" r="AG263" sId="2"/>
    <undo index="0" exp="ref" v="1" dr="AE263" r="AF263" sId="2"/>
    <undo index="65535" exp="ref" v="1" dr="AE262" r="AG262" sId="2"/>
    <undo index="0" exp="ref" v="1" dr="AE262" r="AF262" sId="2"/>
    <undo index="65535" exp="ref" v="1" dr="AE261" r="AG261" sId="2"/>
    <undo index="0" exp="ref" v="1" dr="AE261" r="AF261" sId="2"/>
    <undo index="65535" exp="ref" v="1" dr="AE260" r="AG260" sId="2"/>
    <undo index="0" exp="ref" v="1" dr="AE260" r="AF260" sId="2"/>
    <undo index="65535" exp="ref" v="1" dr="AE259" r="AG259" sId="2"/>
    <undo index="0" exp="ref" v="1" dr="AE259" r="AF259" sId="2"/>
    <undo index="65535" exp="ref" v="1" dr="AE257" r="AG257" sId="2"/>
    <undo index="0" exp="ref" v="1" dr="AE257" r="AF257" sId="2"/>
    <undo index="65535" exp="ref" v="1" dr="AE256" r="AG256" sId="2"/>
    <undo index="0" exp="ref" v="1" dr="AE256" r="AF256" sId="2"/>
    <undo index="65535" exp="ref" v="1" dr="AE255" r="AG255" sId="2"/>
    <undo index="0" exp="ref" v="1" dr="AE255" r="AF255" sId="2"/>
    <undo index="65535" exp="ref" v="1" dr="AE254" r="AG254" sId="2"/>
    <undo index="0" exp="ref" v="1" dr="AE254" r="AF254" sId="2"/>
    <undo index="65535" exp="ref" v="1" dr="AE253" r="AG253" sId="2"/>
    <undo index="0" exp="ref" v="1" dr="AE253" r="AF253" sId="2"/>
    <undo index="65535" exp="ref" v="1" dr="AE252" r="AG252" sId="2"/>
    <undo index="0" exp="ref" v="1" dr="AE252" r="AF252" sId="2"/>
    <undo index="65535" exp="ref" v="1" dr="AE251" r="AG251" sId="2"/>
    <undo index="0" exp="ref" v="1" dr="AE251" r="AF251" sId="2"/>
    <undo index="65535" exp="ref" v="1" dr="AE249" r="AG249" sId="2"/>
    <undo index="0" exp="ref" v="1" dr="AE249" r="AF249" sId="2"/>
    <undo index="65535" exp="ref" v="1" dr="AE248" r="AG248" sId="2"/>
    <undo index="0" exp="ref" v="1" dr="AE248" r="AF248" sId="2"/>
    <undo index="65535" exp="ref" v="1" dr="AE246" r="AG246" sId="2"/>
    <undo index="0" exp="ref" v="1" dr="AE246" r="AF246" sId="2"/>
    <undo index="65535" exp="ref" v="1" dr="AE245" r="AG245" sId="2"/>
    <undo index="0" exp="ref" v="1" dr="AE245" r="AF245" sId="2"/>
    <undo index="65535" exp="ref" v="1" dr="AE244" r="AG244" sId="2"/>
    <undo index="0" exp="ref" v="1" dr="AE244" r="AF244" sId="2"/>
    <undo index="65535" exp="ref" v="1" dr="AE243" r="AG243" sId="2"/>
    <undo index="0" exp="ref" v="1" dr="AE243" r="AF243" sId="2"/>
    <undo index="65535" exp="ref" v="1" dr="AE242" r="AG242" sId="2"/>
    <undo index="0" exp="ref" v="1" dr="AE242" r="AF242" sId="2"/>
    <undo index="65535" exp="ref" v="1" dr="AE241" r="AG241" sId="2"/>
    <undo index="0" exp="ref" v="1" dr="AE241" r="AF241" sId="2"/>
    <undo index="65535" exp="ref" v="1" dr="AE240" r="AG240" sId="2"/>
    <undo index="0" exp="ref" v="1" dr="AE240" r="AF240" sId="2"/>
    <undo index="65535" exp="ref" v="1" dr="AE239" r="AG239" sId="2"/>
    <undo index="0" exp="ref" v="1" dr="AE239" r="AF239" sId="2"/>
    <undo index="65535" exp="ref" v="1" dr="AE238" r="AG238" sId="2"/>
    <undo index="0" exp="ref" v="1" dr="AE238" r="AF238" sId="2"/>
    <undo index="65535" exp="ref" v="1" dr="AE237" r="AG237" sId="2"/>
    <undo index="0" exp="ref" v="1" dr="AE237" r="AF237" sId="2"/>
    <undo index="65535" exp="ref" v="1" dr="AE236" r="AG236" sId="2"/>
    <undo index="0" exp="ref" v="1" dr="AE236" r="AF236" sId="2"/>
    <undo index="65535" exp="ref" v="1" dr="AE235" r="AG235" sId="2"/>
    <undo index="0" exp="ref" v="1" dr="AE235" r="AF235" sId="2"/>
    <undo index="65535" exp="ref" v="1" dr="AE233" r="AG233" sId="2"/>
    <undo index="0" exp="ref" v="1" dr="AE233" r="AF233" sId="2"/>
    <undo index="65535" exp="ref" v="1" dr="AE232" r="AG232" sId="2"/>
    <undo index="0" exp="ref" v="1" dr="AE232" r="AF232" sId="2"/>
    <undo index="65535" exp="ref" v="1" dr="AE231" r="AG231" sId="2"/>
    <undo index="0" exp="ref" v="1" dr="AE231" r="AF231" sId="2"/>
    <undo index="65535" exp="ref" v="1" dr="AE230" r="AG230" sId="2"/>
    <undo index="0" exp="ref" v="1" dr="AE230" r="AF230" sId="2"/>
    <undo index="65535" exp="ref" v="1" dr="AE229" r="AG229" sId="2"/>
    <undo index="0" exp="ref" v="1" dr="AE229" r="AF229" sId="2"/>
    <undo index="65535" exp="ref" v="1" dr="AE228" r="AG228" sId="2"/>
    <undo index="0" exp="ref" v="1" dr="AE228" r="AF228" sId="2"/>
    <undo index="65535" exp="ref" v="1" dr="AE227" r="AG227" sId="2"/>
    <undo index="0" exp="ref" v="1" dr="AE227" r="AF227" sId="2"/>
    <undo index="65535" exp="ref" v="1" dr="AE226" r="AG226" sId="2"/>
    <undo index="0" exp="ref" v="1" dr="AE226" r="AF226" sId="2"/>
    <undo index="65535" exp="ref" v="1" dr="AE224" r="AG224" sId="2"/>
    <undo index="0" exp="ref" v="1" dr="AE224" r="AF224" sId="2"/>
    <undo index="65535" exp="ref" v="1" dr="AE223" r="AG223" sId="2"/>
    <undo index="0" exp="ref" v="1" dr="AE223" r="AF223" sId="2"/>
    <undo index="65535" exp="ref" v="1" dr="AE221" r="AG221" sId="2"/>
    <undo index="0" exp="ref" v="1" dr="AE221" r="AF221" sId="2"/>
    <undo index="65535" exp="ref" v="1" dr="AE220" r="AG220" sId="2"/>
    <undo index="0" exp="ref" v="1" dr="AE220" r="AF220" sId="2"/>
    <undo index="65535" exp="ref" v="1" dr="AE219" r="AG219" sId="2"/>
    <undo index="0" exp="ref" v="1" dr="AE219" r="AF219" sId="2"/>
    <undo index="65535" exp="ref" v="1" dr="AE218" r="AG218" sId="2"/>
    <undo index="0" exp="ref" v="1" dr="AE218" r="AF218" sId="2"/>
    <undo index="65535" exp="ref" v="1" dr="AE217" r="AG217" sId="2"/>
    <undo index="0" exp="ref" v="1" dr="AE217" r="AF217" sId="2"/>
    <undo index="65535" exp="ref" v="1" dr="AE216" r="AG216" sId="2"/>
    <undo index="0" exp="ref" v="1" dr="AE216" r="AF216" sId="2"/>
    <undo index="65535" exp="ref" v="1" dr="AE215" r="AG215" sId="2"/>
    <undo index="0" exp="ref" v="1" dr="AE215" r="AF215" sId="2"/>
    <undo index="65535" exp="ref" v="1" dr="AE214" r="AG214" sId="2"/>
    <undo index="0" exp="ref" v="1" dr="AE214" r="AF214" sId="2"/>
    <undo index="65535" exp="ref" v="1" dr="AE213" r="AG213" sId="2"/>
    <undo index="0" exp="ref" v="1" dr="AE213" r="AF213" sId="2"/>
    <undo index="65535" exp="ref" v="1" dr="AE212" r="AG212" sId="2"/>
    <undo index="0" exp="ref" v="1" dr="AE212" r="AF212" sId="2"/>
    <undo index="65535" exp="ref" v="1" dr="AE211" r="AG211" sId="2"/>
    <undo index="0" exp="ref" v="1" dr="AE211" r="AF211" sId="2"/>
    <undo index="65535" exp="ref" v="1" dr="AE210" r="AG210" sId="2"/>
    <undo index="0" exp="ref" v="1" dr="AE210" r="AF210" sId="2"/>
    <undo index="65535" exp="ref" v="1" dr="AE209" r="AG209" sId="2"/>
    <undo index="0" exp="ref" v="1" dr="AE209" r="AF209" sId="2"/>
    <undo index="65535" exp="ref" v="1" dr="AE208" r="AG208" sId="2"/>
    <undo index="0" exp="ref" v="1" dr="AE208" r="AF208" sId="2"/>
    <undo index="65535" exp="ref" v="1" dr="AE207" r="AG207" sId="2"/>
    <undo index="0" exp="ref" v="1" dr="AE207" r="AF207" sId="2"/>
    <undo index="65535" exp="ref" v="1" dr="AE205" r="AG205" sId="2"/>
    <undo index="0" exp="ref" v="1" dr="AE205" r="AF205" sId="2"/>
    <undo index="65535" exp="ref" v="1" dr="AE204" r="AG204" sId="2"/>
    <undo index="0" exp="ref" v="1" dr="AE204" r="AF204" sId="2"/>
    <undo index="65535" exp="ref" v="1" dr="AE203" r="AG203" sId="2"/>
    <undo index="0" exp="ref" v="1" dr="AE203" r="AF203" sId="2"/>
    <undo index="65535" exp="ref" v="1" dr="AE202" r="AG202" sId="2"/>
    <undo index="0" exp="ref" v="1" dr="AE202" r="AF202" sId="2"/>
    <undo index="65535" exp="ref" v="1" dr="AE201" r="AG201" sId="2"/>
    <undo index="0" exp="ref" v="1" dr="AE201" r="AF201" sId="2"/>
    <undo index="65535" exp="ref" v="1" dr="AE200" r="AG200" sId="2"/>
    <undo index="0" exp="ref" v="1" dr="AE200" r="AF200" sId="2"/>
    <undo index="65535" exp="ref" v="1" dr="AE199" r="AG199" sId="2"/>
    <undo index="0" exp="ref" v="1" dr="AE199" r="AF199" sId="2"/>
    <undo index="65535" exp="ref" v="1" dr="AE197" r="AG197" sId="2"/>
    <undo index="0" exp="ref" v="1" dr="AE197" r="AF197" sId="2"/>
    <undo index="65535" exp="ref" v="1" dr="AE196" r="AG196" sId="2"/>
    <undo index="0" exp="ref" v="1" dr="AE196" r="AF196" sId="2"/>
    <undo index="65535" exp="ref" v="1" dr="AE195" r="AG195" sId="2"/>
    <undo index="0" exp="ref" v="1" dr="AE195" r="AF195" sId="2"/>
    <undo index="65535" exp="ref" v="1" dr="AE194" r="AG194" sId="2"/>
    <undo index="0" exp="ref" v="1" dr="AE194" r="AF194" sId="2"/>
    <undo index="65535" exp="ref" v="1" dr="AE193" r="AG193" sId="2"/>
    <undo index="0" exp="ref" v="1" dr="AE193" r="AF193" sId="2"/>
    <undo index="65535" exp="ref" v="1" dr="AE192" r="AG192" sId="2"/>
    <undo index="0" exp="ref" v="1" dr="AE192" r="AF192" sId="2"/>
    <undo index="65535" exp="ref" v="1" dr="AE191" r="AG191" sId="2"/>
    <undo index="0" exp="ref" v="1" dr="AE191" r="AF191" sId="2"/>
    <undo index="65535" exp="ref" v="1" dr="AE189" r="AG189" sId="2"/>
    <undo index="0" exp="ref" v="1" dr="AE189" r="AF189" sId="2"/>
    <undo index="65535" exp="ref" v="1" dr="AE188" r="AG188" sId="2"/>
    <undo index="0" exp="ref" v="1" dr="AE188" r="AF188" sId="2"/>
    <undo index="65535" exp="ref" v="1" dr="AE187" r="AG187" sId="2"/>
    <undo index="0" exp="ref" v="1" dr="AE187" r="AF187" sId="2"/>
    <undo index="65535" exp="ref" v="1" dr="AE186" r="AG186" sId="2"/>
    <undo index="0" exp="ref" v="1" dr="AE186" r="AF186" sId="2"/>
    <undo index="65535" exp="ref" v="1" dr="AE184" r="AG184" sId="2"/>
    <undo index="0" exp="ref" v="1" dr="AE184" r="AF184" sId="2"/>
    <undo index="65535" exp="ref" v="1" dr="AE183" r="AG183" sId="2"/>
    <undo index="0" exp="ref" v="1" dr="AE183" r="AF183" sId="2"/>
    <undo index="65535" exp="ref" v="1" dr="AE182" r="AG182" sId="2"/>
    <undo index="0" exp="ref" v="1" dr="AE182" r="AF182" sId="2"/>
    <undo index="65535" exp="ref" v="1" dr="AE181" r="AG181" sId="2"/>
    <undo index="0" exp="ref" v="1" dr="AE181" r="AF181" sId="2"/>
    <undo index="65535" exp="ref" v="1" dr="AE180" r="AG180" sId="2"/>
    <undo index="0" exp="ref" v="1" dr="AE180" r="AF180" sId="2"/>
    <undo index="65535" exp="ref" v="1" dr="AE179" r="AG179" sId="2"/>
    <undo index="0" exp="ref" v="1" dr="AE179" r="AF179" sId="2"/>
    <undo index="65535" exp="ref" v="1" dr="AE178" r="AG178" sId="2"/>
    <undo index="0" exp="ref" v="1" dr="AE178" r="AF178" sId="2"/>
    <undo index="65535" exp="ref" v="1" dr="AE176" r="AG176" sId="2"/>
    <undo index="0" exp="ref" v="1" dr="AE176" r="AF176" sId="2"/>
    <undo index="65535" exp="ref" v="1" dr="AE175" r="AG175" sId="2"/>
    <undo index="0" exp="ref" v="1" dr="AE175" r="AF175" sId="2"/>
    <undo index="65535" exp="ref" v="1" dr="AE173" r="AG173" sId="2"/>
    <undo index="0" exp="ref" v="1" dr="AE173" r="AF173" sId="2"/>
    <undo index="65535" exp="ref" v="1" dr="AE172" r="AG172" sId="2"/>
    <undo index="0" exp="ref" v="1" dr="AE172" r="AF172" sId="2"/>
    <undo index="65535" exp="ref" v="1" dr="AE171" r="AG171" sId="2"/>
    <undo index="0" exp="ref" v="1" dr="AE171" r="AF171" sId="2"/>
    <undo index="65535" exp="ref" v="1" dr="AE170" r="AG170" sId="2"/>
    <undo index="0" exp="ref" v="1" dr="AE170" r="AF170" sId="2"/>
    <undo index="65535" exp="ref" v="1" dr="AE169" r="AG169" sId="2"/>
    <undo index="0" exp="ref" v="1" dr="AE169" r="AF169" sId="2"/>
    <undo index="65535" exp="ref" v="1" dr="AE168" r="AG168" sId="2"/>
    <undo index="0" exp="ref" v="1" dr="AE168" r="AF168" sId="2"/>
    <undo index="65535" exp="ref" v="1" dr="AE167" r="AG167" sId="2"/>
    <undo index="0" exp="ref" v="1" dr="AE167" r="AF167" sId="2"/>
    <undo index="65535" exp="ref" v="1" dr="AE166" r="AG166" sId="2"/>
    <undo index="0" exp="ref" v="1" dr="AE166" r="AF166" sId="2"/>
    <undo index="65535" exp="ref" v="1" dr="AE165" r="AG165" sId="2"/>
    <undo index="0" exp="ref" v="1" dr="AE165" r="AF165" sId="2"/>
    <undo index="65535" exp="ref" v="1" dr="AE164" r="AG164" sId="2"/>
    <undo index="0" exp="ref" v="1" dr="AE164" r="AF164" sId="2"/>
    <undo index="65535" exp="ref" v="1" dr="AE163" r="AG163" sId="2"/>
    <undo index="0" exp="ref" v="1" dr="AE163" r="AF163" sId="2"/>
    <undo index="65535" exp="ref" v="1" dr="AE162" r="AG162" sId="2"/>
    <undo index="0" exp="ref" v="1" dr="AE162" r="AF162" sId="2"/>
    <undo index="65535" exp="ref" v="1" dr="AE161" r="AG161" sId="2"/>
    <undo index="0" exp="ref" v="1" dr="AE161" r="AF161" sId="2"/>
    <undo index="65535" exp="ref" v="1" dr="AE160" r="AG160" sId="2"/>
    <undo index="0" exp="ref" v="1" dr="AE160" r="AF160" sId="2"/>
    <undo index="65535" exp="ref" v="1" dr="AE159" r="AG159" sId="2"/>
    <undo index="0" exp="ref" v="1" dr="AE159" r="AF159" sId="2"/>
    <undo index="65535" exp="ref" v="1" dr="AE158" r="AG158" sId="2"/>
    <undo index="0" exp="ref" v="1" dr="AE158" r="AF158" sId="2"/>
    <undo index="65535" exp="ref" v="1" dr="AE157" r="AG157" sId="2"/>
    <undo index="0" exp="ref" v="1" dr="AE157" r="AF157" sId="2"/>
    <undo index="65535" exp="ref" v="1" dr="AE156" r="AG156" sId="2"/>
    <undo index="0" exp="ref" v="1" dr="AE156" r="AF156" sId="2"/>
    <undo index="65535" exp="ref" v="1" dr="AE155" r="AG155" sId="2"/>
    <undo index="0" exp="ref" v="1" dr="AE155" r="AF155" sId="2"/>
    <undo index="65535" exp="ref" v="1" dr="AE154" r="AG154" sId="2"/>
    <undo index="0" exp="ref" v="1" dr="AE154" r="AF154" sId="2"/>
    <undo index="65535" exp="ref" v="1" dr="AE153" r="AG153" sId="2"/>
    <undo index="0" exp="ref" v="1" dr="AE153" r="AF153" sId="2"/>
    <undo index="65535" exp="ref" v="1" dr="AE152" r="AG152" sId="2"/>
    <undo index="0" exp="ref" v="1" dr="AE152" r="AF152" sId="2"/>
    <undo index="65535" exp="ref" v="1" dr="AE151" r="AG151" sId="2"/>
    <undo index="0" exp="ref" v="1" dr="AE151" r="AF151" sId="2"/>
    <undo index="65535" exp="ref" v="1" dr="AE149" r="AG149" sId="2"/>
    <undo index="0" exp="ref" v="1" dr="AE149" r="AF149" sId="2"/>
    <undo index="65535" exp="ref" v="1" dr="AE148" r="AG148" sId="2"/>
    <undo index="0" exp="ref" v="1" dr="AE148" r="AF148" sId="2"/>
    <undo index="65535" exp="ref" v="1" dr="AE147" r="AG147" sId="2"/>
    <undo index="0" exp="ref" v="1" dr="AE147" r="AF147" sId="2"/>
    <undo index="65535" exp="ref" v="1" dr="AE146" r="AG146" sId="2"/>
    <undo index="0" exp="ref" v="1" dr="AE146" r="AF146" sId="2"/>
    <undo index="65535" exp="ref" v="1" dr="AE144" r="AG144" sId="2"/>
    <undo index="0" exp="ref" v="1" dr="AE144" r="AF144" sId="2"/>
    <undo index="65535" exp="ref" v="1" dr="AE143" r="AG143" sId="2"/>
    <undo index="0" exp="ref" v="1" dr="AE143" r="AF143" sId="2"/>
    <undo index="65535" exp="ref" v="1" dr="AE141" r="AG141" sId="2"/>
    <undo index="0" exp="ref" v="1" dr="AE141" r="AF141" sId="2"/>
    <undo index="65535" exp="ref" v="1" dr="AE140" r="AG140" sId="2"/>
    <undo index="0" exp="ref" v="1" dr="AE140" r="AF140" sId="2"/>
    <undo index="65535" exp="ref" v="1" dr="AE139" r="AG139" sId="2"/>
    <undo index="0" exp="ref" v="1" dr="AE139" r="AF139" sId="2"/>
    <undo index="65535" exp="ref" v="1" dr="AE138" r="AG138" sId="2"/>
    <undo index="0" exp="ref" v="1" dr="AE138" r="AF138" sId="2"/>
    <undo index="65535" exp="ref" v="1" dr="AE137" r="AG137" sId="2"/>
    <undo index="0" exp="ref" v="1" dr="AE137" r="AF137" sId="2"/>
    <undo index="65535" exp="ref" v="1" dr="AE135" r="AG135" sId="2"/>
    <undo index="0" exp="ref" v="1" dr="AE135" r="AF135" sId="2"/>
    <undo index="65535" exp="ref" v="1" dr="AE134" r="AG134" sId="2"/>
    <undo index="0" exp="ref" v="1" dr="AE134" r="AF134" sId="2"/>
    <undo index="65535" exp="ref" v="1" dr="AE132" r="AG132" sId="2"/>
    <undo index="0" exp="ref" v="1" dr="AE132" r="AF132" sId="2"/>
    <undo index="65535" exp="ref" v="1" dr="AE131" r="AG131" sId="2"/>
    <undo index="0" exp="ref" v="1" dr="AE131" r="AF131" sId="2"/>
    <undo index="65535" exp="ref" v="1" dr="AE130" r="AG130" sId="2"/>
    <undo index="0" exp="ref" v="1" dr="AE130" r="AF130" sId="2"/>
    <undo index="65535" exp="ref" v="1" dr="AE129" r="AG129" sId="2"/>
    <undo index="0" exp="ref" v="1" dr="AE129" r="AF129" sId="2"/>
    <undo index="65535" exp="ref" v="1" dr="AE128" r="AG128" sId="2"/>
    <undo index="0" exp="ref" v="1" dr="AE128" r="AF128" sId="2"/>
    <undo index="65535" exp="ref" v="1" dr="AE127" r="AG127" sId="2"/>
    <undo index="0" exp="ref" v="1" dr="AE127" r="AF127" sId="2"/>
    <undo index="65535" exp="ref" v="1" dr="AE126" r="AG126" sId="2"/>
    <undo index="0" exp="ref" v="1" dr="AE126" r="AF126" sId="2"/>
    <undo index="65535" exp="ref" v="1" dr="AE125" r="AG125" sId="2"/>
    <undo index="0" exp="ref" v="1" dr="AE125" r="AF125" sId="2"/>
    <undo index="65535" exp="ref" v="1" dr="AE123" r="AG123" sId="2"/>
    <undo index="0" exp="ref" v="1" dr="AE123" r="AF123" sId="2"/>
    <undo index="65535" exp="ref" v="1" dr="AE122" r="AG122" sId="2"/>
    <undo index="0" exp="ref" v="1" dr="AE122" r="AF122" sId="2"/>
    <undo index="65535" exp="ref" v="1" dr="AE121" r="AG121" sId="2"/>
    <undo index="0" exp="ref" v="1" dr="AE121" r="AF121" sId="2"/>
    <undo index="65535" exp="ref" v="1" dr="AE120" r="AG120" sId="2"/>
    <undo index="0" exp="ref" v="1" dr="AE120" r="AF120" sId="2"/>
    <undo index="65535" exp="ref" v="1" dr="AE118" r="AG118" sId="2"/>
    <undo index="0" exp="ref" v="1" dr="AE118" r="AF118" sId="2"/>
    <undo index="65535" exp="ref" v="1" dr="AE117" r="AG117" sId="2"/>
    <undo index="0" exp="ref" v="1" dr="AE117" r="AF117" sId="2"/>
    <undo index="65535" exp="ref" v="1" dr="AE116" r="AG116" sId="2"/>
    <undo index="0" exp="ref" v="1" dr="AE116" r="AF116" sId="2"/>
    <undo index="65535" exp="ref" v="1" dr="AE115" r="AG115" sId="2"/>
    <undo index="0" exp="ref" v="1" dr="AE115" r="AF115" sId="2"/>
    <undo index="65535" exp="ref" v="1" dr="AE114" r="AG114" sId="2"/>
    <undo index="0" exp="ref" v="1" dr="AE114" r="AF114" sId="2"/>
    <undo index="65535" exp="ref" v="1" dr="AE113" r="AG113" sId="2"/>
    <undo index="0" exp="ref" v="1" dr="AE113" r="AF113" sId="2"/>
    <undo index="65535" exp="ref" v="1" dr="AE111" r="AG111" sId="2"/>
    <undo index="0" exp="ref" v="1" dr="AE111" r="AF111" sId="2"/>
    <undo index="65535" exp="ref" v="1" dr="AE110" r="AG110" sId="2"/>
    <undo index="0" exp="ref" v="1" dr="AE110" r="AF110" sId="2"/>
    <undo index="65535" exp="ref" v="1" dr="AE109" r="AG109" sId="2"/>
    <undo index="0" exp="ref" v="1" dr="AE109" r="AF109" sId="2"/>
    <undo index="65535" exp="ref" v="1" dr="AE108" r="AG108" sId="2"/>
    <undo index="0" exp="ref" v="1" dr="AE108" r="AF108" sId="2"/>
    <undo index="65535" exp="ref" v="1" dr="AE107" r="AG107" sId="2"/>
    <undo index="0" exp="ref" v="1" dr="AE107" r="AF107" sId="2"/>
    <undo index="65535" exp="ref" v="1" dr="AE105" r="AG105" sId="2"/>
    <undo index="0" exp="ref" v="1" dr="AE105" r="AF105" sId="2"/>
    <undo index="65535" exp="ref" v="1" dr="AE104" r="AG104" sId="2"/>
    <undo index="0" exp="ref" v="1" dr="AE104" r="AF104" sId="2"/>
    <undo index="65535" exp="ref" v="1" dr="AE102" r="AG102" sId="2"/>
    <undo index="0" exp="ref" v="1" dr="AE102" r="AF102" sId="2"/>
    <undo index="65535" exp="ref" v="1" dr="AE101" r="AG101" sId="2"/>
    <undo index="0" exp="ref" v="1" dr="AE101" r="AF101" sId="2"/>
    <undo index="65535" exp="ref" v="1" dr="AE100" r="AG100" sId="2"/>
    <undo index="0" exp="ref" v="1" dr="AE100" r="AF100" sId="2"/>
    <undo index="65535" exp="ref" v="1" dr="AE98" r="AG98" sId="2"/>
    <undo index="0" exp="ref" v="1" dr="AE98" r="AF98" sId="2"/>
    <undo index="65535" exp="ref" v="1" dr="AE97" r="AG97" sId="2"/>
    <undo index="0" exp="ref" v="1" dr="AE97" r="AF97" sId="2"/>
    <undo index="65535" exp="ref" v="1" dr="AE96" r="AG96" sId="2"/>
    <undo index="0" exp="ref" v="1" dr="AE96" r="AF96" sId="2"/>
    <undo index="65535" exp="ref" v="1" dr="AE95" r="AG95" sId="2"/>
    <undo index="0" exp="ref" v="1" dr="AE95" r="AF95" sId="2"/>
    <undo index="65535" exp="ref" v="1" dr="AE93" r="AG93" sId="2"/>
    <undo index="0" exp="ref" v="1" dr="AE93" r="AF93" sId="2"/>
    <undo index="65535" exp="ref" v="1" dr="AE92" r="AG92" sId="2"/>
    <undo index="0" exp="ref" v="1" dr="AE92" r="AF92" sId="2"/>
    <undo index="65535" exp="ref" v="1" dr="AE91" r="AG91" sId="2"/>
    <undo index="0" exp="ref" v="1" dr="AE91" r="AF91" sId="2"/>
    <undo index="65535" exp="ref" v="1" dr="AE90" r="AG90" sId="2"/>
    <undo index="0" exp="ref" v="1" dr="AE90" r="AF90" sId="2"/>
    <undo index="65535" exp="ref" v="1" dr="AE89" r="AG89" sId="2"/>
    <undo index="0" exp="ref" v="1" dr="AE89" r="AF89" sId="2"/>
    <undo index="0" exp="ref" v="1" dr="AE88" r="AF88" sId="2"/>
    <undo index="0" exp="ref" v="1" dr="AE87" r="AF87" sId="2"/>
    <undo index="65535" exp="ref" v="1" dr="AE85" r="AG85" sId="2"/>
    <undo index="0" exp="ref" v="1" dr="AE85" r="AF85" sId="2"/>
    <undo index="65535" exp="ref" v="1" dr="AE84" r="AG84" sId="2"/>
    <undo index="0" exp="ref" v="1" dr="AE84" r="AF84" sId="2"/>
    <undo index="65535" exp="ref" v="1" dr="AE83" r="AG83" sId="2"/>
    <undo index="0" exp="ref" v="1" dr="AE83" r="AF83" sId="2"/>
    <undo index="65535" exp="ref" v="1" dr="AE82" r="AG82" sId="2"/>
    <undo index="0" exp="ref" v="1" dr="AE82" r="AF82" sId="2"/>
    <undo index="65535" exp="ref" v="1" dr="AE81" r="AG81" sId="2"/>
    <undo index="0" exp="ref" v="1" dr="AE81" r="AF81" sId="2"/>
    <undo index="65535" exp="ref" v="1" dr="AE80" r="AG80" sId="2"/>
    <undo index="0" exp="ref" v="1" dr="AE80" r="AF80" sId="2"/>
    <undo index="65535" exp="ref" v="1" dr="AE79" r="AG79" sId="2"/>
    <undo index="0" exp="ref" v="1" dr="AE79" r="AF79" sId="2"/>
    <undo index="65535" exp="ref" v="1" dr="AE78" r="AG78" sId="2"/>
    <undo index="0" exp="ref" v="1" dr="AE78" r="AF78" sId="2"/>
    <undo index="65535" exp="ref" v="1" dr="AE77" r="AG77" sId="2"/>
    <undo index="0" exp="ref" v="1" dr="AE77" r="AF77" sId="2"/>
    <undo index="65535" exp="ref" v="1" dr="AE76" r="AG76" sId="2"/>
    <undo index="0" exp="ref" v="1" dr="AE76" r="AF76" sId="2"/>
    <undo index="65535" exp="ref" v="1" dr="AE75" r="AG75" sId="2"/>
    <undo index="0" exp="ref" v="1" dr="AE75" r="AF75" sId="2"/>
    <undo index="65535" exp="ref" v="1" dr="AE74" r="AG74" sId="2"/>
    <undo index="0" exp="ref" v="1" dr="AE74" r="AF74" sId="2"/>
    <undo index="65535" exp="ref" v="1" dr="AE73" r="AG73" sId="2"/>
    <undo index="0" exp="ref" v="1" dr="AE73" r="AF73" sId="2"/>
    <undo index="65535" exp="ref" v="1" dr="AE72" r="AG72" sId="2"/>
    <undo index="0" exp="ref" v="1" dr="AE72" r="AF72" sId="2"/>
    <undo index="65535" exp="ref" v="1" dr="AE71" r="AG71" sId="2"/>
    <undo index="0" exp="ref" v="1" dr="AE71" r="AF71" sId="2"/>
    <undo index="65535" exp="ref" v="1" dr="AE70" r="AG70" sId="2"/>
    <undo index="0" exp="ref" v="1" dr="AE70" r="AF70" sId="2"/>
    <undo index="65535" exp="ref" v="1" dr="AE69" r="AG69" sId="2"/>
    <undo index="0" exp="ref" v="1" dr="AE69" r="AF69" sId="2"/>
    <undo index="65535" exp="ref" v="1" dr="AE68" r="AG68" sId="2"/>
    <undo index="0" exp="ref" v="1" dr="AE68" r="AF68" sId="2"/>
    <undo index="65535" exp="ref" v="1" dr="AE67" r="AG67" sId="2"/>
    <undo index="0" exp="ref" v="1" dr="AE67" r="AF67" sId="2"/>
    <undo index="65535" exp="ref" v="1" dr="AE66" r="AG66" sId="2"/>
    <undo index="0" exp="ref" v="1" dr="AE66" r="AF66" sId="2"/>
    <undo index="65535" exp="ref" v="1" dr="AE65" r="AG65" sId="2"/>
    <undo index="0" exp="ref" v="1" dr="AE65" r="AF65" sId="2"/>
    <undo index="65535" exp="ref" v="1" dr="AE63" r="AG63" sId="2"/>
    <undo index="0" exp="ref" v="1" dr="AE63" r="AF63" sId="2"/>
    <undo index="65535" exp="ref" v="1" dr="AE62" r="AG62" sId="2"/>
    <undo index="0" exp="ref" v="1" dr="AE62" r="AF62" sId="2"/>
    <undo index="65535" exp="ref" v="1" dr="AE61" r="AG61" sId="2"/>
    <undo index="0" exp="ref" v="1" dr="AE61" r="AF61" sId="2"/>
    <undo index="65535" exp="ref" v="1" dr="AE59" r="AG59" sId="2"/>
    <undo index="0" exp="ref" v="1" dr="AE59" r="AF59" sId="2"/>
    <undo index="65535" exp="ref" v="1" dr="AE58" r="AG58" sId="2"/>
    <undo index="0" exp="ref" v="1" dr="AE58" r="AF58" sId="2"/>
    <undo index="65535" exp="ref" v="1" dr="AE57" r="AG57" sId="2"/>
    <undo index="0" exp="ref" v="1" dr="AE57" r="AF57" sId="2"/>
    <undo index="65535" exp="ref" v="1" dr="AE56" r="AG56" sId="2"/>
    <undo index="0" exp="ref" v="1" dr="AE56" r="AF56" sId="2"/>
    <undo index="65535" exp="ref" v="1" dr="AE55" r="AG55" sId="2"/>
    <undo index="0" exp="ref" v="1" dr="AE55" r="AF55" sId="2"/>
    <undo index="65535" exp="ref" v="1" dr="AE53" r="AG53" sId="2"/>
    <undo index="0" exp="ref" v="1" dr="AE53" r="AF53" sId="2"/>
    <undo index="65535" exp="ref" v="1" dr="AE52" r="AG52" sId="2"/>
    <undo index="0" exp="ref" v="1" dr="AE52" r="AF52" sId="2"/>
    <undo index="65535" exp="ref" v="1" dr="AE50" r="AG50" sId="2"/>
    <undo index="0" exp="ref" v="1" dr="AE50" r="AF50" sId="2"/>
    <undo index="65535" exp="ref" v="1" dr="AE49" r="AG49" sId="2"/>
    <undo index="0" exp="ref" v="1" dr="AE49" r="AF49" sId="2"/>
    <undo index="65535" exp="ref" v="1" dr="AE48" r="AG48" sId="2"/>
    <undo index="0" exp="ref" v="1" dr="AE48" r="AF48" sId="2"/>
    <undo index="65535" exp="ref" v="1" dr="AE47" r="AG47" sId="2"/>
    <undo index="0" exp="ref" v="1" dr="AE47" r="AF47" sId="2"/>
    <undo index="65535" exp="ref" v="1" dr="AE45" r="AG45" sId="2"/>
    <undo index="0" exp="ref" v="1" dr="AE45" r="AF45" sId="2"/>
    <undo index="65535" exp="ref" v="1" dr="AE44" r="AG44" sId="2"/>
    <undo index="0" exp="ref" v="1" dr="AE44" r="AF44" sId="2"/>
    <undo index="65535" exp="ref" v="1" dr="AE43" r="AG43" sId="2"/>
    <undo index="0" exp="ref" v="1" dr="AE43" r="AF43" sId="2"/>
    <undo index="65535" exp="ref" v="1" dr="AE42" r="AG42" sId="2"/>
    <undo index="0" exp="ref" v="1" dr="AE42" r="AF42" sId="2"/>
    <undo index="65535" exp="ref" v="1" dr="AE41" r="AG41" sId="2"/>
    <undo index="0" exp="ref" v="1" dr="AE41" r="AF41" sId="2"/>
    <undo index="65535" exp="ref" v="1" dr="AE40" r="AG40" sId="2"/>
    <undo index="0" exp="ref" v="1" dr="AE40" r="AF40" sId="2"/>
    <undo index="65535" exp="ref" v="1" dr="AE39" r="AG39" sId="2"/>
    <undo index="0" exp="ref" v="1" dr="AE39" r="AF39" sId="2"/>
    <undo index="65535" exp="ref" v="1" dr="AE37" r="AG37" sId="2"/>
    <undo index="0" exp="ref" v="1" dr="AE37" r="AF37" sId="2"/>
    <undo index="65535" exp="ref" v="1" dr="AE36" r="AG36" sId="2"/>
    <undo index="0" exp="ref" v="1" dr="AE36" r="AF36" sId="2"/>
    <undo index="65535" exp="ref" v="1" dr="AE35" r="AG35" sId="2"/>
    <undo index="0" exp="ref" v="1" dr="AE35" r="AF35" sId="2"/>
    <undo index="65535" exp="ref" v="1" dr="AE34" r="AG34" sId="2"/>
    <undo index="0" exp="ref" v="1" dr="AE34" r="AF34" sId="2"/>
    <undo index="65535" exp="ref" v="1" dr="AE32" r="AG32" sId="2"/>
    <undo index="0" exp="ref" v="1" dr="AE32" r="AF32" sId="2"/>
    <undo index="65535" exp="ref" v="1" dr="AE31" r="AG31" sId="2"/>
    <undo index="0" exp="ref" v="1" dr="AE31" r="AF31" sId="2"/>
    <undo index="65535" exp="ref" v="1" dr="AE30" r="AG30" sId="2"/>
    <undo index="0" exp="ref" v="1" dr="AE30" r="AF30" sId="2"/>
    <undo index="65535" exp="ref" v="1" dr="AE29" r="AG29" sId="2"/>
    <undo index="0" exp="ref" v="1" dr="AE29" r="AF29" sId="2"/>
    <undo index="65535" exp="ref" v="1" dr="AE28" r="AG28" sId="2"/>
    <undo index="0" exp="ref" v="1" dr="AE28" r="AF28" sId="2"/>
    <undo index="65535" exp="ref" v="1" dr="AE27" r="AG27" sId="2"/>
    <undo index="0" exp="ref" v="1" dr="AE27" r="AF27" sId="2"/>
    <undo index="65535" exp="ref" v="1" dr="AE26" r="AG26" sId="2"/>
    <undo index="0" exp="ref" v="1" dr="AE26" r="AF26" sId="2"/>
    <undo index="65535" exp="ref" v="1" dr="AE25" r="AG25" sId="2"/>
    <undo index="0" exp="ref" v="1" dr="AE25" r="AF25" sId="2"/>
    <undo index="65535" exp="ref" v="1" dr="AE24" r="AG24" sId="2"/>
    <undo index="0" exp="ref" v="1" dr="AE24" r="AF24" sId="2"/>
    <undo index="65535" exp="ref" v="1" dr="AE23" r="AG23" sId="2"/>
    <undo index="0" exp="ref" v="1" dr="AE23" r="AF23" sId="2"/>
    <undo index="65535" exp="ref" v="1" dr="AE22" r="AG22" sId="2"/>
    <undo index="0" exp="ref" v="1" dr="AE22" r="AF22" sId="2"/>
    <undo index="65535" exp="ref" v="1" dr="AE21" r="AG21" sId="2"/>
    <undo index="0" exp="ref" v="1" dr="AE21" r="AF21" sId="2"/>
    <undo index="65535" exp="ref" v="1" dr="AE19" r="AG19" sId="2"/>
    <undo index="0" exp="ref" v="1" dr="AE19" r="AF19" sId="2"/>
    <undo index="65535" exp="ref" v="1" dr="AE18" r="AG18" sId="2"/>
    <undo index="0" exp="ref" v="1" dr="AE18" r="AF18" sId="2"/>
    <undo index="65535" exp="ref" v="1" dr="AE17" r="AG17" sId="2"/>
    <undo index="0" exp="ref" v="1" dr="AE17" r="AF17" sId="2"/>
    <undo index="65535" exp="ref" v="1" dr="AE16" r="AG16" sId="2"/>
    <undo index="0" exp="ref" v="1" dr="AE16" r="AF16" sId="2"/>
    <undo index="65535" exp="ref" v="1" dr="AE15" r="AG15" sId="2"/>
    <undo index="0" exp="ref" v="1" dr="AE15" r="AF15" sId="2"/>
    <undo index="65535" exp="ref" v="1" dr="AE14" r="AG14" sId="2"/>
    <undo index="0" exp="ref" v="1" dr="AE14" r="AF14" sId="2"/>
    <undo index="65535" exp="ref" v="1" dr="AE13" r="AG13" sId="2"/>
    <undo index="0" exp="ref" v="1" dr="AE13" r="AF13" sId="2"/>
    <undo index="65535" exp="ref" v="1" dr="AE12" r="AG12" sId="2"/>
    <undo index="0" exp="ref" v="1" dr="AE12" r="AF12" sId="2"/>
    <undo index="65535" exp="ref" v="1" dr="AE11" r="AG11" sId="2"/>
    <undo index="0" exp="ref" v="1" dr="AE11" r="AF11" sId="2"/>
    <undo index="0" exp="ref" v="1" dr="AE9" r="AF9" sId="2"/>
    <undo index="65535" exp="ref" v="1" dr="AE8" r="AG8" sId="2"/>
    <undo index="0" exp="ref" v="1" dr="AE8" r="AF8" sId="2"/>
    <undo index="65535" exp="ref" v="1" dr="AE7" r="AG7" sId="2"/>
    <undo index="0" exp="ref" v="1" dr="AE7" r="AF7" sId="2"/>
    <undo index="65535" exp="ref" v="1" dr="AE6" r="AG6" sId="2"/>
    <undo index="0" exp="ref" v="1" dr="AE6" r="AF6" sId="2"/>
    <undo index="65535" exp="ref" v="1" dr="AE5" r="AG5" sId="2"/>
    <undo index="0" exp="ref" v="1" dr="AE5" r="AF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X$1:$AX$1048576" dn="Z_50921383_7DBA_4510_9D4A_313E4C433247_.wvu.Cols" sId="2"/>
    <undo index="65535" exp="area" ref3D="1" dr="$AV$1:$AW$1048576" dn="Z_50921383_7DBA_4510_9D4A_313E4C433247_.wvu.Cols" sId="2"/>
    <undo index="1" exp="area" ref3D="1" dr="$AE$1:$AP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V$1:$AW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I$1:$BK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V$1:$AW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I$1:$BK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V$1:$AW$1048576" dn="Z_D36219D0_A7BF_4FA8_8DD8_488F13E3673E_.wvu.Cols" sId="2"/>
    <undo index="65535" exp="area" ref3D="1" dr="$AE$1:$AO$1048576" dn="Z_E5AB5744_4C8A_40CE_9F0B_33627CEEF0B3_.wvu.Cols" sId="2"/>
    <undo index="65535" exp="area" ref3D="1" dr="$A$2:$XFD$3" dn="Z_D804A323_1934_42A5_ADE5_667998EEFD9B_.wvu.PrintTitles" sId="2"/>
    <undo index="65535" exp="area" ref3D="1" dr="$AR$1:$AU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V$1:$AW$1048576" dn="Z_8DC3BF2D_804D_41E7_9D94_D62D5D3A81A6_.wvu.Cols" sId="2"/>
    <undo index="65535" exp="area" ref3D="1" dr="$A$2:$XFD$3" dn="Z_8DC3BF2D_804D_41E7_9D94_D62D5D3A81A6_.wvu.PrintTitles" sId="2"/>
    <undo index="65535" exp="area" ref3D="1" dr="$AR$1:$AU$1048576" dn="Z_8CF23890_B80D_43CE_AC47_A5A077AE53A3_.wvu.Cols" sId="2"/>
    <undo index="65535" exp="area" ref3D="1" dr="$AP$1:$AP$1048576" dn="Z_8CF23890_B80D_43CE_AC47_A5A077AE53A3_.wvu.Cols" sId="2"/>
    <undo index="65535" exp="area" ref3D="1" dr="$A$2:$XFD$3" dn="Z_9A544348_C62B_4C52_9881_7B81D8AABC20_.wvu.PrintTitles" sId="2"/>
    <undo index="65535" exp="area" ref3D="1" dr="$AV$1:$AW$1048576" dn="Z_C22417F1_0922_495C_826E_BDAEA7C2F5B1_.wvu.Cols" sId="2"/>
    <undo index="65535" exp="area" ref3D="1" dr="$AV$1:$AX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V$1:$AX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 quotePrefix="1">
      <nc r="AE1" t="inlineStr">
        <is>
          <t>2018/2019</t>
        </is>
      </nc>
    </rcc>
    <rcc rId="0" sId="2" dxf="1">
      <nc r="AE2" t="inlineStr">
        <is>
          <t>Maximális kapacitás/       Maximum capacity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(kWh/h)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(kWh/h)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ROUND(#REF!*BL5,0)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ROUND(#REF!*BL6,0)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ROUND(#REF!*BL7,0)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ROUND(#REF!*BL8,0)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ROUND(#REF!*BL9,0)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ROUND(#REF!*BL11,0)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ROUND(#REF!*BL12,0)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ROUND(#REF!*BL13,0)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ROUND(#REF!*BL14,0)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ROUND(#REF!*BL15,0)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ROUND(#REF!*BL16,0)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ROUND(#REF!*BL17,0)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ROUND(#REF!*BL18,0)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ROUND(#REF!*BL19,0)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ROUND(#REF!*BL21,0)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ROUND(#REF!*BL22,0)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ROUND(#REF!*BL23,0)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ROUND(#REF!*BL24,0)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ROUND(#REF!*BL25,0)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ROUND(#REF!*BL26,0)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ROUND(#REF!*BL27,0)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ROUND(#REF!*BL28,0)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ROUND(#REF!*BL29,0)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ROUND(#REF!*BL30,0)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ROUND(#REF!*BL31,0)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ROUND(#REF!*BL32,0)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ROUND(#REF!*BL34,0)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ROUND(#REF!*BL35,0)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ROUND(#REF!*BL36,0)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ROUND(#REF!*BL37,0)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ROUND(#REF!*BL39,0)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ROUND(#REF!*BL40,0)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ROUND(#REF!*BL41,0)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ROUND(#REF!*BL42,0)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ROUND(#REF!*BL43,0)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ROUND(#REF!*BL44,0)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ROUND(#REF!*BL45,0)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ROUND(#REF!*BL47,0)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ROUND(#REF!*BL48,0)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ROUND(#REF!*BL49,0)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ROUND(#REF!*BL50,0)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ROUND(#REF!*BL52,0)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ROUND(#REF!*BL53,0)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ROUND(#REF!*BL55,0)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ROUND(#REF!*BL56,0)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ROUND(#REF!*BL57,0)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ROUND(#REF!*BL58,0)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ROUND(#REF!*BL59,0)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ROUND(#REF!*BL61,0)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ROUND(#REF!*BL62,0)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ROUND(#REF!*BL63,0)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ROUND(#REF!*BL65,0)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ROUND(#REF!*BL66,0)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ROUND(#REF!*BL67,0)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ROUND(#REF!*BL68,0)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ROUND(#REF!*BL69,0)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ROUND(#REF!*BL70,0)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ROUND(#REF!*BL71,0)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ROUND(#REF!*BL72,0)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ROUND(#REF!*BL73,0)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ROUND(#REF!*BL74,0)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ROUND(#REF!*BL75,0)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ROUND(#REF!*BL76,0)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ROUND(#REF!*BL77,0)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ROUND(#REF!*BL78,0)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ROUND(#REF!*BL79,0)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ROUND(#REF!*BL80,0)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ROUND(#REF!*BL81,0)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ROUND(#REF!*BL82,0)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ROUND(#REF!*BL83,0)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ROUND(#REF!*BL84,0)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ROUND(#REF!*BL85,0)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ROUND(#REF!*BL87,0)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ROUND(#REF!*BL88,0)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ROUND(#REF!*BL89,0)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ROUND(#REF!*BL90,0)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ROUND(#REF!*BL91,0)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ROUND(#REF!*BL92,0)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ROUND(#REF!*BL93,0)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ROUND(#REF!*BL95,0)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ROUND(#REF!*BL96,0)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ROUND(#REF!*BL97,0)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ROUND(#REF!*BL98,0)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ROUND(#REF!*BL100,0)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ROUND(#REF!*BL101,0)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ROUND(#REF!*BL102,0)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ROUND(#REF!*BL104,0)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ROUND(#REF!*BL105,0)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ROUND(#REF!*BL107,0)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ROUND(#REF!*BL108,0)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ROUND(#REF!*BL109,0)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ROUND(#REF!*BL110,0)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ROUND(#REF!*BL111,0)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ROUND(#REF!*BL113,0)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ROUND(#REF!*BL114,0)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ROUND(#REF!*BL115,0)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ROUND(#REF!*BL116,0)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ROUND(#REF!*BL117,0)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ROUND(#REF!*BL118,0)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ROUND(#REF!*BL120,0)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ROUND(#REF!*BL121,0)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ROUND(#REF!*BL122,0)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ROUND(#REF!*BL123,0)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ROUND(#REF!*BL125,0)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ROUND(#REF!*BL126,0)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ROUND(#REF!*BL127,0)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ROUND(#REF!*BL128,0)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ROUND(#REF!*BL129,0)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ROUND(#REF!*BL130,0)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ROUND(#REF!*BL131,0)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ROUND(#REF!*BL132,0)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ROUND(#REF!*BL134,0)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ROUND(#REF!*BL135,0)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ROUND(#REF!*BL137,0)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ROUND(#REF!*BL138,0)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ROUND(#REF!*BL139,0)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ROUND(#REF!*BL140,0)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ROUND(#REF!*BL141,0)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ROUND(#REF!*BL143,0)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ROUND(#REF!*BL144,0)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ROUND(#REF!*BL146,0)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ROUND(#REF!*BL147,0)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ROUND(#REF!*BL148,0)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ROUND(#REF!*BL149,0)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ROUND(#REF!*BL151,0)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ROUND(#REF!*BL152,0)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ROUND(#REF!*BL153,0)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ROUND(#REF!*BL154,0)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ROUND(#REF!*BL155,0)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ROUND(#REF!*BL156,0)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ROUND(#REF!*BL157,0)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ROUND(#REF!*BL158,0)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ROUND(#REF!*BL159,0)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ROUND(#REF!*BL160,0)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ROUND(#REF!*BL161,0)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ROUND(#REF!*BL162,0)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ROUND(#REF!*BL163,0)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ROUND(#REF!*BL164,0)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ROUND(#REF!*BL165,0)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ROUND(#REF!*BL166,0)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ROUND(#REF!*BL167,0)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ROUND(#REF!*BL168,0)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ROUND(#REF!*BL169,0)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ROUND(#REF!*BL170,0)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ROUND(#REF!*BL171,0)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ROUND(#REF!*BL172,0)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ROUND(#REF!*BL173,0)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ROUND(#REF!*BL175,0)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ROUND(#REF!*BL176,0)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ROUND(#REF!*BL178,0)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ROUND(#REF!*BL179,0)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ROUND(#REF!*BL180,0)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ROUND(#REF!*BL181,0)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ROUND(#REF!*BL182,0)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ROUND(#REF!*BL183,0)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ROUND(#REF!*BL184,0)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ROUND(#REF!*BL186,0)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ROUND(#REF!*BL187,0)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ROUND(#REF!*BL188,0)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ROUND(#REF!*BL189,0)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ROUND(#REF!*BL191,0)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ROUND(#REF!*BL192,0)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ROUND(#REF!*BL193,0)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ROUND(#REF!*BL194,0)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ROUND(#REF!*BL195,0)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ROUND(#REF!*BL196,0)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ROUND(#REF!*BL197,0)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ROUND(#REF!*BL199,0)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ROUND(#REF!*BL200,0)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ROUND(#REF!*BL201,0)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ROUND(#REF!*BL202,0)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ROUND(#REF!*BL203,0)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ROUND(#REF!*BL204,0)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ROUND(#REF!*BL205,0)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ROUND(#REF!*BL207,0)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ROUND(#REF!*BL208,0)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ROUND(#REF!*BL209,0)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ROUND(#REF!*BL210,0)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ROUND(#REF!*BL211,0)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ROUND(#REF!*BL212,0)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ROUND(#REF!*BL213,0)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ROUND(#REF!*BL214,0)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ROUND(#REF!*BL215,0)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ROUND(#REF!*BL216,0)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ROUND(#REF!*BL217,0)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ROUND(#REF!*BL218,0)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ROUND(#REF!*BL219,0)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ROUND(#REF!*BL220,0)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ROUND(#REF!*BL221,0)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ROUND(#REF!*BL223,0)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ROUND(#REF!*BL224,0)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ROUND(#REF!*BL226,0)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ROUND(#REF!*BL227,0)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ROUND(#REF!*BL228,0)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ROUND(#REF!*BL229,0)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ROUND(#REF!*BL230,0)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ROUND(#REF!*BL231,0)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ROUND(#REF!*BL232,0)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ROUND(#REF!*BL233,0)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ROUND(#REF!*BL235,0)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ROUND(#REF!*BL236,0)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ROUND(#REF!*BL237,0)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ROUND(#REF!*BL238,0)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ROUND(#REF!*BL239,0)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ROUND(#REF!*BL240,0)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ROUND(#REF!*BL241,0)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ROUND(#REF!*BL242,0)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ROUND(#REF!*BL243,0)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ROUND(#REF!*BL244,0)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ROUND(#REF!*BL245,0)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ROUND(#REF!*BL246,0)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ROUND(#REF!*BL248,0)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ROUND(#REF!*BL249,0)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ROUND(#REF!*BL251,0)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ROUND(#REF!*BL252,0)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ROUND(#REF!*BL253,0)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ROUND(#REF!*BL254,0)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ROUND(#REF!*BL255,0)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ROUND(#REF!*BL256,0)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ROUND(#REF!*BL257,0)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ROUND(#REF!*BL259,0)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ROUND(#REF!*BL260,0)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ROUND(#REF!*BL261,0)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ROUND(#REF!*BL262,0)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ROUND(#REF!*BL263,0)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ROUND(#REF!*BL264,0)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ROUND(#REF!*BL265,0)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ROUND(#REF!*BL267,0)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ROUND(#REF!*BL268,0)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ROUND(#REF!*BL269,0)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ROUND(#REF!*BL270,0)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ROUND(#REF!*BL271,0)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ROUND(#REF!*BL272,0)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ROUND(#REF!*BL274,0)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ROUND(#REF!*BL275,0)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ROUND(#REF!*BL276,0)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ROUND(#REF!*BL277,0)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ROUND(#REF!*BL278,0)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ROUND(#REF!*BL279,0)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ROUND(#REF!*BL280,0)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ROUND(#REF!*BL281,0)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ROUND(#REF!*BL282,0)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ROUND(#REF!*BL283,0)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ROUND(#REF!*BL284,0)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ROUND(#REF!*BL285,0)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ROUND(#REF!*BL286,0)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ROUND(#REF!*BL287,0)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ROUND(#REF!*BL288,0)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ROUND(#REF!*BL290,0)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ROUND(#REF!*BL291,0)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ROUND(#REF!*BL292,0)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ROUND(#REF!*BL293,0)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ROUND(#REF!*BL294,0)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ROUND(#REF!*BL295,0)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ROUND(#REF!*BL297,0)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ROUND(#REF!*BL298,0)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ROUND(#REF!*BL299,0)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ROUND(#REF!*BL300,0)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ROUND(#REF!*BL302,0)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ROUND(#REF!*BL303,0)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ROUND(#REF!*BL304,0)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ROUND(#REF!*BL305,0)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ROUND(#REF!*BL306,0)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ROUND(#REF!*BL307,0)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ROUND(#REF!*BL308,0)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ROUND(#REF!*BL309,0)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ROUND(#REF!*BL310,0)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ROUND(#REF!*BL311,0)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ROUND(#REF!*BL312,0)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ROUND(#REF!*BL313,0)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ROUND(#REF!*BL314,0)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ROUND(#REF!*BL315,0)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ROUND(#REF!*BL317,0)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ROUND(#REF!*BL318,0)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ROUND(#REF!*BL319,0)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ROUND(#REF!*BL320,0)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ROUND(#REF!*BL321,0)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ROUND(#REF!*BL322,0)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ROUND(#REF!*BL323,0)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ROUND(#REF!*BL324,0)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ROUND(#REF!*BL326,0)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ROUND(#REF!*BL327,0)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ROUND(#REF!*BL328,0)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ROUND(#REF!*BL329,0)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ROUND(#REF!*BL330,0)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ROUND(#REF!*BL331,0)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ROUND(#REF!*BL332,0)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ROUND(#REF!*BL333,0)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ROUND(#REF!*BL334,0)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ROUND(#REF!*BL335,0)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ROUND(#REF!*BL336,0)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ROUND(#REF!*BL337,0)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ROUND(#REF!*BL338,0)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ROUND(#REF!*BL339,0)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ROUND(#REF!*BL340,0)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ROUND(#REF!*BL341,0)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ROUND(#REF!*BL342,0)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ROUND(#REF!*BL344,0)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ROUND(#REF!*BL345,0)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ROUND(#REF!*BL346,0)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ROUND(#REF!*BL347,0)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ROUND(#REF!*BL349,0)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ROUND(#REF!*BL350,0)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ROUND(#REF!*BL351,0)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ROUND(#REF!*BL352,0)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ROUND(#REF!*BL353,0)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ROUND(#REF!*BL354,0)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ROUND(#REF!*BL355,0)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ROUND(#REF!*BL356,0)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ROUND(#REF!*BL358,0)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ROUND(#REF!*BL359,0)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ROUND(#REF!*BL360,0)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ROUND(#REF!*BL361,0)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ROUND(#REF!*BL362,0)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ROUND(#REF!*BL363,0)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ROUND(#REF!*BL364,0)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ROUND(#REF!*BL366,0)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ROUND(#REF!*BL367,0)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ROUND(#REF!*BL368,0)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ROUND(#REF!*BL369,0)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ROUND(#REF!*BL370,0)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ROUND(#REF!*BL372,0)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ROUND(#REF!*BL373,0)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ROUND(#REF!*BL375,0)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ROUND(#REF!*BL376,0)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ROUND(#REF!*BL377,0)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ROUND(#REF!*BL379,0)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ROUND(#REF!*BL380,0)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ROUND(#REF!*BL381,0)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ROUND(#REF!*BL383,0)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ROUND(#REF!*BL384,0)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ROUND(#REF!*BL385,0)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ROUND(#REF!*BL387,0)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ROUND(#REF!*BL388,0)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ROUND(#REF!*BL389,0)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ROUND(#REF!*BL391,0)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ROUND(#REF!*BL392,0)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ROUND(#REF!*BL393,0)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ROUND(#REF!*BL394,0)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ROUND(#REF!*BL395,0)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ROUND(#REF!*BL397,0)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ROUND(#REF!*BL398,0)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ROUND(#REF!*BL400,0)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ROUND(#REF!*BL401,0)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ROUND(#REF!*BL402,0)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ROUND(#REF!*BL404,0)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ROUND(#REF!*BL405,0)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ROUND(#REF!*BL406,0)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ROUND(#REF!*BL407,0)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ROUND(#REF!*BL408,0)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ROUND(#REF!*BL409,0)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ROUND(#REF!*BL410,0)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ROUND(#REF!*BL411,0)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ROUND(#REF!*BL412,0)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ROUND(#REF!*BL413,0)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ROUND(#REF!*BL414,0)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ROUND(#REF!*BL415,0)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ROUND(#REF!*BL416,0)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ROUND(#REF!*BL417,0)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ROUND(#REF!*BL418,0)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ROUND(#REF!*BL419,0)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ROUND(#REF!*BL421,0)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ROUND(#REF!*BL422,0)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ROUND(#REF!*BL423,0)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ROUND(#REF!*BL425,0)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ROUND(#REF!*BL426,0)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ROUND(#REF!*BL427,0)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ROUND(#REF!*BL429,0)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ROUND(#REF!*BL430,0)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ROUND(#REF!*BL431,0)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ROUND(#REF!*BL432,0)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ROUND(#REF!*BL433,0)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ROUND(#REF!*BL434,0)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ROUND(#REF!*BL435,0)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ROUND(#REF!*BL436,0)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ROUND(#REF!*BL437,0)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ROUND(#REF!*BL438,0)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ROUND(#REF!*BL439,0)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ROUND(#REF!*BL441,0)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ROUND(#REF!*BL442,0)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ROUND(#REF!*BL443,0)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ROUND(#REF!*BL444,0)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ROUND(#REF!*BL446,0)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ROUND(#REF!*BL447,0)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ROUND(#REF!*BL448,0)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ROUND(#REF!*BL449,0)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ROUND(#REF!*BL450,0)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ROUND(#REF!*BL451,0)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ROUND(#REF!*BL452,0)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ROUND(#REF!*BL453,0)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ROUND(#REF!*BL454,0)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ROUND(#REF!*BL456,0)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ROUND(#REF!*BL457,0)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ROUND(#REF!*BL458,0)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ROUND(#REF!*BL459,0)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ROUND(#REF!*BL461,0)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ROUND(#REF!*BL462,0)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ROUND(#REF!*BL463,0)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ROUND(#REF!*BL464,0)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ROUND(#REF!*BL465,0)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ROUND(#REF!*BL466,0)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ROUND(#REF!*BL468,0)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ROUND(#REF!*BL469,0)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ROUND(#REF!*BL470,0)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ROUND(#REF!*BL471,0)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ROUND(#REF!*BL472,0)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ROUND(#REF!*BL477,0)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ROUND(#REF!*BL478,0)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ROUND(#REF!*BL479,0)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ROUND(#REF!*BL480,0)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E482">
        <v>1187551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3">
        <v>4398339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ROUND(#REF!*BL485,0)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ROUND(#REF!*BL486,0)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ROUND(#REF!*BL487,0)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ROUND(#REF!*BL488,0)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ROUND(#REF!*BL489,0)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ROUND(#REF!*BL490,0)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ROUND(#REF!*BO492,0)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fill>
          <patternFill patternType="solid">
            <bgColor rgb="FFCCCCFF"/>
          </patternFill>
        </fill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numFmt numFmtId="168" formatCode="#,##0.0"/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numFmt numFmtId="168" formatCode="#,##0.0"/>
        <alignment vertical="center"/>
      </dxf>
    </rfmt>
    <rfmt sheetId="2" sqref="AE525" start="0" length="0">
      <dxf>
        <numFmt numFmtId="168" formatCode="#,##0.0"/>
        <alignment vertical="center"/>
      </dxf>
    </rfmt>
    <rfmt sheetId="2" sqref="AE526" start="0" length="0">
      <dxf>
        <numFmt numFmtId="168" formatCode="#,##0.0"/>
        <alignment vertical="center"/>
      </dxf>
    </rfmt>
    <rfmt sheetId="2" sqref="AE527" start="0" length="0">
      <dxf>
        <numFmt numFmtId="168" formatCode="#,##0.0"/>
        <alignment vertical="center"/>
      </dxf>
    </rfmt>
    <rfmt sheetId="2" sqref="AE528" start="0" length="0">
      <dxf>
        <numFmt numFmtId="168" formatCode="#,##0.0"/>
        <alignment vertical="center"/>
      </dxf>
    </rfmt>
    <rfmt sheetId="2" sqref="AE529" start="0" length="0">
      <dxf>
        <numFmt numFmtId="168" formatCode="#,##0.0"/>
        <alignment vertical="center"/>
      </dxf>
    </rfmt>
    <rfmt sheetId="2" sqref="AE530" start="0" length="0">
      <dxf>
        <numFmt numFmtId="3" formatCode="#,##0"/>
        <alignment vertical="center"/>
      </dxf>
    </rfmt>
    <rfmt sheetId="2" sqref="AE531" start="0" length="0">
      <dxf>
        <numFmt numFmtId="168" formatCode="#,##0.0"/>
        <alignment vertical="center"/>
      </dxf>
    </rfmt>
    <rfmt sheetId="2" sqref="AE532" start="0" length="0">
      <dxf>
        <numFmt numFmtId="168" formatCode="#,##0.0"/>
        <alignment vertical="center"/>
      </dxf>
    </rfmt>
    <rfmt sheetId="2" sqref="AE533" start="0" length="0">
      <dxf>
        <numFmt numFmtId="168" formatCode="#,##0.0"/>
        <alignment vertical="center"/>
      </dxf>
    </rfmt>
    <rfmt sheetId="2" sqref="AE534" start="0" length="0">
      <dxf>
        <numFmt numFmtId="168" formatCode="#,##0.0"/>
        <alignment vertical="center"/>
      </dxf>
    </rfmt>
    <rfmt sheetId="2" sqref="AE535" start="0" length="0">
      <dxf>
        <numFmt numFmtId="168" formatCode="#,##0.0"/>
        <alignment vertical="center"/>
      </dxf>
    </rfmt>
    <rfmt sheetId="2" sqref="AE536" start="0" length="0">
      <dxf>
        <numFmt numFmtId="168" formatCode="#,##0.0"/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numFmt numFmtId="168" formatCode="#,##0.0"/>
        <alignment vertical="center"/>
      </dxf>
    </rfmt>
    <rfmt sheetId="2" sqref="AE541" start="0" length="0">
      <dxf>
        <numFmt numFmtId="168" formatCode="#,##0.0"/>
        <alignment vertical="center"/>
      </dxf>
    </rfmt>
    <rfmt sheetId="2" sqref="AE542" start="0" length="0">
      <dxf>
        <numFmt numFmtId="168" formatCode="#,##0.0"/>
        <alignment vertical="center"/>
      </dxf>
    </rfmt>
    <rfmt sheetId="2" sqref="AE543" start="0" length="0">
      <dxf>
        <numFmt numFmtId="168" formatCode="#,##0.0"/>
        <alignment vertical="center"/>
      </dxf>
    </rfmt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fmt sheetId="2" sqref="AE546" start="0" length="0">
      <dxf>
        <numFmt numFmtId="168" formatCode="#,##0.0"/>
        <alignment vertical="center"/>
      </dxf>
    </rfmt>
    <rfmt sheetId="2" sqref="AE547" start="0" length="0">
      <dxf>
        <numFmt numFmtId="168" formatCode="#,##0.0"/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3" sId="2" ref="AE1:AE1048576" action="deleteCol">
    <undo index="65535" exp="ref" v="1" dr="AE492" r="AG492" sId="2"/>
    <undo index="65535" exp="ref" v="1" dr="AE490" r="AG490" sId="2"/>
    <undo index="65535" exp="ref" v="1" dr="AE489" r="AG489" sId="2"/>
    <undo index="65535" exp="ref" v="1" dr="AE488" r="AG488" sId="2"/>
    <undo index="65535" exp="ref" v="1" dr="AE487" r="AG487" sId="2"/>
    <undo index="65535" exp="ref" v="1" dr="AE486" r="AG486" sId="2"/>
    <undo index="65535" exp="ref" v="1" dr="AE485" r="AG485" sId="2"/>
    <undo index="65535" exp="ref" v="1" dr="AE482" r="AG482" sId="2"/>
    <undo index="65535" exp="ref" v="1" dr="AE480" r="AG480" sId="2"/>
    <undo index="65535" exp="ref" v="1" dr="AE479" r="AG479" sId="2"/>
    <undo index="65535" exp="ref" v="1" dr="AE478" r="AG478" sId="2"/>
    <undo index="65535" exp="ref" v="1" dr="AE477" r="AG477" sId="2"/>
    <undo index="65535" exp="ref" v="1" dr="AE472" r="AG472" sId="2"/>
    <undo index="65535" exp="ref" v="1" dr="AE471" r="AG471" sId="2"/>
    <undo index="65535" exp="ref" v="1" dr="AE470" r="AG470" sId="2"/>
    <undo index="65535" exp="ref" v="1" dr="AE469" r="AG469" sId="2"/>
    <undo index="65535" exp="ref" v="1" dr="AE468" r="AG468" sId="2"/>
    <undo index="65535" exp="ref" v="1" dr="AE466" r="AG466" sId="2"/>
    <undo index="65535" exp="ref" v="1" dr="AE465" r="AG465" sId="2"/>
    <undo index="65535" exp="ref" v="1" dr="AE464" r="AG464" sId="2"/>
    <undo index="65535" exp="ref" v="1" dr="AE463" r="AG463" sId="2"/>
    <undo index="65535" exp="ref" v="1" dr="AE462" r="AG462" sId="2"/>
    <undo index="65535" exp="ref" v="1" dr="AE461" r="AG461" sId="2"/>
    <undo index="65535" exp="ref" v="1" dr="AE459" r="AG459" sId="2"/>
    <undo index="65535" exp="ref" v="1" dr="AE458" r="AG458" sId="2"/>
    <undo index="65535" exp="ref" v="1" dr="AE457" r="AG457" sId="2"/>
    <undo index="65535" exp="ref" v="1" dr="AE456" r="AG456" sId="2"/>
    <undo index="65535" exp="ref" v="1" dr="AE454" r="AG454" sId="2"/>
    <undo index="65535" exp="ref" v="1" dr="AE453" r="AG453" sId="2"/>
    <undo index="65535" exp="ref" v="1" dr="AE452" r="AG452" sId="2"/>
    <undo index="65535" exp="ref" v="1" dr="AE451" r="AG451" sId="2"/>
    <undo index="65535" exp="ref" v="1" dr="AE450" r="AG450" sId="2"/>
    <undo index="65535" exp="ref" v="1" dr="AE449" r="AG449" sId="2"/>
    <undo index="65535" exp="ref" v="1" dr="AE448" r="AG448" sId="2"/>
    <undo index="65535" exp="ref" v="1" dr="AE447" r="AG447" sId="2"/>
    <undo index="65535" exp="ref" v="1" dr="AE446" r="AG446" sId="2"/>
    <undo index="65535" exp="ref" v="1" dr="AE444" r="AG444" sId="2"/>
    <undo index="65535" exp="ref" v="1" dr="AE443" r="AG443" sId="2"/>
    <undo index="65535" exp="ref" v="1" dr="AE442" r="AG442" sId="2"/>
    <undo index="65535" exp="ref" v="1" dr="AE441" r="AG441" sId="2"/>
    <undo index="65535" exp="ref" v="1" dr="AE439" r="AG439" sId="2"/>
    <undo index="65535" exp="ref" v="1" dr="AE438" r="AG438" sId="2"/>
    <undo index="65535" exp="ref" v="1" dr="AE437" r="AG437" sId="2"/>
    <undo index="65535" exp="ref" v="1" dr="AE436" r="AG436" sId="2"/>
    <undo index="65535" exp="ref" v="1" dr="AE435" r="AG435" sId="2"/>
    <undo index="65535" exp="ref" v="1" dr="AE434" r="AG434" sId="2"/>
    <undo index="65535" exp="ref" v="1" dr="AE433" r="AG433" sId="2"/>
    <undo index="65535" exp="ref" v="1" dr="AE432" r="AG432" sId="2"/>
    <undo index="65535" exp="ref" v="1" dr="AE431" r="AG431" sId="2"/>
    <undo index="65535" exp="ref" v="1" dr="AE430" r="AG430" sId="2"/>
    <undo index="65535" exp="ref" v="1" dr="AE429" r="AG429" sId="2"/>
    <undo index="65535" exp="ref" v="1" dr="AE427" r="AG427" sId="2"/>
    <undo index="65535" exp="ref" v="1" dr="AE426" r="AG426" sId="2"/>
    <undo index="65535" exp="ref" v="1" dr="AE425" r="AG425" sId="2"/>
    <undo index="65535" exp="ref" v="1" dr="AE423" r="AG423" sId="2"/>
    <undo index="65535" exp="ref" v="1" dr="AE422" r="AG422" sId="2"/>
    <undo index="65535" exp="ref" v="1" dr="AE421" r="AG421" sId="2"/>
    <undo index="65535" exp="ref" v="1" dr="AE419" r="AG419" sId="2"/>
    <undo index="65535" exp="ref" v="1" dr="AE418" r="AG418" sId="2"/>
    <undo index="65535" exp="ref" v="1" dr="AE417" r="AG417" sId="2"/>
    <undo index="65535" exp="ref" v="1" dr="AE416" r="AG416" sId="2"/>
    <undo index="65535" exp="ref" v="1" dr="AE415" r="AG415" sId="2"/>
    <undo index="65535" exp="ref" v="1" dr="AE414" r="AG414" sId="2"/>
    <undo index="65535" exp="ref" v="1" dr="AE413" r="AG413" sId="2"/>
    <undo index="65535" exp="ref" v="1" dr="AE412" r="AG412" sId="2"/>
    <undo index="65535" exp="ref" v="1" dr="AE411" r="AG411" sId="2"/>
    <undo index="65535" exp="ref" v="1" dr="AE410" r="AG410" sId="2"/>
    <undo index="65535" exp="ref" v="1" dr="AE409" r="AG409" sId="2"/>
    <undo index="65535" exp="ref" v="1" dr="AE408" r="AG408" sId="2"/>
    <undo index="65535" exp="ref" v="1" dr="AE407" r="AG407" sId="2"/>
    <undo index="65535" exp="ref" v="1" dr="AE406" r="AG406" sId="2"/>
    <undo index="65535" exp="ref" v="1" dr="AE405" r="AG405" sId="2"/>
    <undo index="65535" exp="ref" v="1" dr="AE404" r="AG404" sId="2"/>
    <undo index="65535" exp="ref" v="1" dr="AE402" r="AG402" sId="2"/>
    <undo index="65535" exp="ref" v="1" dr="AE401" r="AG401" sId="2"/>
    <undo index="65535" exp="ref" v="1" dr="AE400" r="AG400" sId="2"/>
    <undo index="65535" exp="ref" v="1" dr="AE398" r="AG398" sId="2"/>
    <undo index="65535" exp="ref" v="1" dr="AE397" r="AG397" sId="2"/>
    <undo index="65535" exp="ref" v="1" dr="AE395" r="AG395" sId="2"/>
    <undo index="65535" exp="ref" v="1" dr="AE394" r="AG394" sId="2"/>
    <undo index="65535" exp="ref" v="1" dr="AE393" r="AG393" sId="2"/>
    <undo index="65535" exp="ref" v="1" dr="AE392" r="AG392" sId="2"/>
    <undo index="65535" exp="ref" v="1" dr="AE391" r="AG391" sId="2"/>
    <undo index="65535" exp="ref" v="1" dr="AE389" r="AG389" sId="2"/>
    <undo index="65535" exp="ref" v="1" dr="AE388" r="AG388" sId="2"/>
    <undo index="65535" exp="ref" v="1" dr="AE387" r="AG387" sId="2"/>
    <undo index="65535" exp="ref" v="1" dr="AE385" r="AG385" sId="2"/>
    <undo index="65535" exp="ref" v="1" dr="AE384" r="AG384" sId="2"/>
    <undo index="65535" exp="ref" v="1" dr="AE383" r="AG383" sId="2"/>
    <undo index="65535" exp="ref" v="1" dr="AE381" r="AG381" sId="2"/>
    <undo index="65535" exp="ref" v="1" dr="AE380" r="AG380" sId="2"/>
    <undo index="65535" exp="ref" v="1" dr="AE379" r="AG379" sId="2"/>
    <undo index="65535" exp="ref" v="1" dr="AE377" r="AG377" sId="2"/>
    <undo index="65535" exp="ref" v="1" dr="AE373" r="AG373" sId="2"/>
    <undo index="65535" exp="ref" v="1" dr="AE372" r="AG372" sId="2"/>
    <undo index="65535" exp="ref" v="1" dr="AE370" r="AG370" sId="2"/>
    <undo index="65535" exp="ref" v="1" dr="AE369" r="AG369" sId="2"/>
    <undo index="65535" exp="ref" v="1" dr="AE368" r="AG368" sId="2"/>
    <undo index="65535" exp="ref" v="1" dr="AE367" r="AG367" sId="2"/>
    <undo index="65535" exp="ref" v="1" dr="AE366" r="AG366" sId="2"/>
    <undo index="65535" exp="ref" v="1" dr="AE364" r="AG364" sId="2"/>
    <undo index="65535" exp="ref" v="1" dr="AE363" r="AG363" sId="2"/>
    <undo index="65535" exp="ref" v="1" dr="AE362" r="AG362" sId="2"/>
    <undo index="65535" exp="ref" v="1" dr="AE361" r="AG361" sId="2"/>
    <undo index="65535" exp="ref" v="1" dr="AE360" r="AG360" sId="2"/>
    <undo index="65535" exp="ref" v="1" dr="AE359" r="AG359" sId="2"/>
    <undo index="65535" exp="ref" v="1" dr="AE358" r="AG358" sId="2"/>
    <undo index="65535" exp="ref" v="1" dr="AE356" r="AG356" sId="2"/>
    <undo index="65535" exp="ref" v="1" dr="AE355" r="AG355" sId="2"/>
    <undo index="65535" exp="ref" v="1" dr="AE354" r="AG354" sId="2"/>
    <undo index="65535" exp="ref" v="1" dr="AE353" r="AG353" sId="2"/>
    <undo index="65535" exp="ref" v="1" dr="AE352" r="AG352" sId="2"/>
    <undo index="65535" exp="ref" v="1" dr="AE351" r="AG351" sId="2"/>
    <undo index="65535" exp="ref" v="1" dr="AE350" r="AG350" sId="2"/>
    <undo index="65535" exp="ref" v="1" dr="AE349" r="AG349" sId="2"/>
    <undo index="65535" exp="ref" v="1" dr="AE347" r="AG347" sId="2"/>
    <undo index="65535" exp="ref" v="1" dr="AE346" r="AG346" sId="2"/>
    <undo index="65535" exp="ref" v="1" dr="AE345" r="AG345" sId="2"/>
    <undo index="65535" exp="ref" v="1" dr="AE344" r="AG344" sId="2"/>
    <undo index="65535" exp="ref" v="1" dr="AE342" r="AG342" sId="2"/>
    <undo index="65535" exp="ref" v="1" dr="AE341" r="AG341" sId="2"/>
    <undo index="65535" exp="ref" v="1" dr="AE340" r="AG340" sId="2"/>
    <undo index="65535" exp="ref" v="1" dr="AE339" r="AG339" sId="2"/>
    <undo index="65535" exp="ref" v="1" dr="AE338" r="AG338" sId="2"/>
    <undo index="65535" exp="ref" v="1" dr="AE337" r="AG337" sId="2"/>
    <undo index="65535" exp="ref" v="1" dr="AE336" r="AG336" sId="2"/>
    <undo index="65535" exp="ref" v="1" dr="AE335" r="AG335" sId="2"/>
    <undo index="65535" exp="ref" v="1" dr="AE334" r="AG334" sId="2"/>
    <undo index="65535" exp="ref" v="1" dr="AE333" r="AG333" sId="2"/>
    <undo index="65535" exp="ref" v="1" dr="AE332" r="AG332" sId="2"/>
    <undo index="65535" exp="ref" v="1" dr="AE331" r="AG331" sId="2"/>
    <undo index="65535" exp="ref" v="1" dr="AE330" r="AG330" sId="2"/>
    <undo index="65535" exp="ref" v="1" dr="AE329" r="AG329" sId="2"/>
    <undo index="65535" exp="ref" v="1" dr="AE328" r="AG328" sId="2"/>
    <undo index="65535" exp="ref" v="1" dr="AE327" r="AG327" sId="2"/>
    <undo index="65535" exp="ref" v="1" dr="AE326" r="AG326" sId="2"/>
    <undo index="65535" exp="ref" v="1" dr="AE324" r="AG324" sId="2"/>
    <undo index="65535" exp="ref" v="1" dr="AE323" r="AG323" sId="2"/>
    <undo index="65535" exp="ref" v="1" dr="AE322" r="AG322" sId="2"/>
    <undo index="65535" exp="ref" v="1" dr="AE321" r="AG321" sId="2"/>
    <undo index="65535" exp="ref" v="1" dr="AE320" r="AG320" sId="2"/>
    <undo index="65535" exp="ref" v="1" dr="AE319" r="AG319" sId="2"/>
    <undo index="65535" exp="ref" v="1" dr="AE318" r="AG318" sId="2"/>
    <undo index="65535" exp="ref" v="1" dr="AE317" r="AG317" sId="2"/>
    <undo index="65535" exp="ref" v="1" dr="AE315" r="AG315" sId="2"/>
    <undo index="65535" exp="ref" v="1" dr="AE314" r="AG314" sId="2"/>
    <undo index="65535" exp="ref" v="1" dr="AE313" r="AG313" sId="2"/>
    <undo index="65535" exp="ref" v="1" dr="AE312" r="AG312" sId="2"/>
    <undo index="65535" exp="ref" v="1" dr="AE311" r="AG311" sId="2"/>
    <undo index="65535" exp="ref" v="1" dr="AE310" r="AG310" sId="2"/>
    <undo index="65535" exp="ref" v="1" dr="AE309" r="AG309" sId="2"/>
    <undo index="65535" exp="ref" v="1" dr="AE308" r="AG308" sId="2"/>
    <undo index="65535" exp="ref" v="1" dr="AE307" r="AG307" sId="2"/>
    <undo index="65535" exp="ref" v="1" dr="AE306" r="AG306" sId="2"/>
    <undo index="65535" exp="ref" v="1" dr="AE305" r="AG305" sId="2"/>
    <undo index="65535" exp="ref" v="1" dr="AE304" r="AG304" sId="2"/>
    <undo index="65535" exp="ref" v="1" dr="AE303" r="AG303" sId="2"/>
    <undo index="65535" exp="ref" v="1" dr="AE302" r="AG302" sId="2"/>
    <undo index="65535" exp="ref" v="1" dr="AE300" r="AG300" sId="2"/>
    <undo index="65535" exp="ref" v="1" dr="AE299" r="AG299" sId="2"/>
    <undo index="65535" exp="ref" v="1" dr="AE298" r="AG298" sId="2"/>
    <undo index="65535" exp="ref" v="1" dr="AE297" r="AG297" sId="2"/>
    <undo index="65535" exp="ref" v="1" dr="AE295" r="AG295" sId="2"/>
    <undo index="65535" exp="ref" v="1" dr="AE294" r="AG294" sId="2"/>
    <undo index="65535" exp="ref" v="1" dr="AE293" r="AG293" sId="2"/>
    <undo index="65535" exp="ref" v="1" dr="AE292" r="AG292" sId="2"/>
    <undo index="65535" exp="ref" v="1" dr="AE291" r="AG291" sId="2"/>
    <undo index="65535" exp="ref" v="1" dr="AE290" r="AG290" sId="2"/>
    <undo index="65535" exp="ref" v="1" dr="AE288" r="AG288" sId="2"/>
    <undo index="65535" exp="ref" v="1" dr="AE287" r="AG287" sId="2"/>
    <undo index="65535" exp="ref" v="1" dr="AE286" r="AG286" sId="2"/>
    <undo index="65535" exp="ref" v="1" dr="AE285" r="AG285" sId="2"/>
    <undo index="65535" exp="ref" v="1" dr="AE284" r="AG284" sId="2"/>
    <undo index="65535" exp="ref" v="1" dr="AE283" r="AG283" sId="2"/>
    <undo index="65535" exp="ref" v="1" dr="AE282" r="AG282" sId="2"/>
    <undo index="65535" exp="ref" v="1" dr="AE281" r="AG281" sId="2"/>
    <undo index="65535" exp="ref" v="1" dr="AE280" r="AG280" sId="2"/>
    <undo index="65535" exp="ref" v="1" dr="AE279" r="AG279" sId="2"/>
    <undo index="65535" exp="ref" v="1" dr="AE278" r="AG278" sId="2"/>
    <undo index="65535" exp="ref" v="1" dr="AE277" r="AG277" sId="2"/>
    <undo index="65535" exp="ref" v="1" dr="AE276" r="AG276" sId="2"/>
    <undo index="65535" exp="ref" v="1" dr="AE275" r="AG275" sId="2"/>
    <undo index="65535" exp="ref" v="1" dr="AE274" r="AG274" sId="2"/>
    <undo index="65535" exp="ref" v="1" dr="AE272" r="AG272" sId="2"/>
    <undo index="65535" exp="ref" v="1" dr="AE271" r="AG271" sId="2"/>
    <undo index="65535" exp="ref" v="1" dr="AE270" r="AG270" sId="2"/>
    <undo index="65535" exp="ref" v="1" dr="AE269" r="AG269" sId="2"/>
    <undo index="65535" exp="ref" v="1" dr="AE268" r="AG268" sId="2"/>
    <undo index="65535" exp="ref" v="1" dr="AE267" r="AG267" sId="2"/>
    <undo index="65535" exp="ref" v="1" dr="AE265" r="AG265" sId="2"/>
    <undo index="65535" exp="ref" v="1" dr="AE264" r="AG264" sId="2"/>
    <undo index="65535" exp="ref" v="1" dr="AE263" r="AG263" sId="2"/>
    <undo index="65535" exp="ref" v="1" dr="AE262" r="AG262" sId="2"/>
    <undo index="65535" exp="ref" v="1" dr="AE261" r="AG261" sId="2"/>
    <undo index="65535" exp="ref" v="1" dr="AE260" r="AG260" sId="2"/>
    <undo index="65535" exp="ref" v="1" dr="AE259" r="AG259" sId="2"/>
    <undo index="65535" exp="ref" v="1" dr="AE257" r="AG257" sId="2"/>
    <undo index="65535" exp="ref" v="1" dr="AE256" r="AG256" sId="2"/>
    <undo index="65535" exp="ref" v="1" dr="AE255" r="AG255" sId="2"/>
    <undo index="65535" exp="ref" v="1" dr="AE254" r="AG254" sId="2"/>
    <undo index="65535" exp="ref" v="1" dr="AE253" r="AG253" sId="2"/>
    <undo index="65535" exp="ref" v="1" dr="AE252" r="AG252" sId="2"/>
    <undo index="65535" exp="ref" v="1" dr="AE251" r="AG251" sId="2"/>
    <undo index="65535" exp="ref" v="1" dr="AE249" r="AG249" sId="2"/>
    <undo index="65535" exp="ref" v="1" dr="AE248" r="AG248" sId="2"/>
    <undo index="65535" exp="ref" v="1" dr="AE246" r="AG246" sId="2"/>
    <undo index="65535" exp="ref" v="1" dr="AE245" r="AG245" sId="2"/>
    <undo index="65535" exp="ref" v="1" dr="AE244" r="AG244" sId="2"/>
    <undo index="65535" exp="ref" v="1" dr="AE243" r="AG243" sId="2"/>
    <undo index="65535" exp="ref" v="1" dr="AE242" r="AG242" sId="2"/>
    <undo index="65535" exp="ref" v="1" dr="AE241" r="AG241" sId="2"/>
    <undo index="65535" exp="ref" v="1" dr="AE240" r="AG240" sId="2"/>
    <undo index="65535" exp="ref" v="1" dr="AE239" r="AG239" sId="2"/>
    <undo index="65535" exp="ref" v="1" dr="AE238" r="AG238" sId="2"/>
    <undo index="65535" exp="ref" v="1" dr="AE237" r="AG237" sId="2"/>
    <undo index="65535" exp="ref" v="1" dr="AE236" r="AG236" sId="2"/>
    <undo index="65535" exp="ref" v="1" dr="AE235" r="AG235" sId="2"/>
    <undo index="65535" exp="ref" v="1" dr="AE233" r="AG233" sId="2"/>
    <undo index="65535" exp="ref" v="1" dr="AE232" r="AG232" sId="2"/>
    <undo index="65535" exp="ref" v="1" dr="AE231" r="AG231" sId="2"/>
    <undo index="65535" exp="ref" v="1" dr="AE230" r="AG230" sId="2"/>
    <undo index="65535" exp="ref" v="1" dr="AE229" r="AG229" sId="2"/>
    <undo index="65535" exp="ref" v="1" dr="AE228" r="AG228" sId="2"/>
    <undo index="65535" exp="ref" v="1" dr="AE227" r="AG227" sId="2"/>
    <undo index="65535" exp="ref" v="1" dr="AE226" r="AG226" sId="2"/>
    <undo index="65535" exp="ref" v="1" dr="AE224" r="AG224" sId="2"/>
    <undo index="65535" exp="ref" v="1" dr="AE223" r="AG223" sId="2"/>
    <undo index="65535" exp="ref" v="1" dr="AE221" r="AG221" sId="2"/>
    <undo index="65535" exp="ref" v="1" dr="AE220" r="AG220" sId="2"/>
    <undo index="65535" exp="ref" v="1" dr="AE219" r="AG219" sId="2"/>
    <undo index="65535" exp="ref" v="1" dr="AE218" r="AG218" sId="2"/>
    <undo index="65535" exp="ref" v="1" dr="AE217" r="AG217" sId="2"/>
    <undo index="65535" exp="ref" v="1" dr="AE216" r="AG216" sId="2"/>
    <undo index="65535" exp="ref" v="1" dr="AE215" r="AG215" sId="2"/>
    <undo index="65535" exp="ref" v="1" dr="AE214" r="AG214" sId="2"/>
    <undo index="65535" exp="ref" v="1" dr="AE213" r="AG213" sId="2"/>
    <undo index="65535" exp="ref" v="1" dr="AE212" r="AG212" sId="2"/>
    <undo index="65535" exp="ref" v="1" dr="AE211" r="AG211" sId="2"/>
    <undo index="65535" exp="ref" v="1" dr="AE210" r="AG210" sId="2"/>
    <undo index="65535" exp="ref" v="1" dr="AE209" r="AG209" sId="2"/>
    <undo index="65535" exp="ref" v="1" dr="AE208" r="AG208" sId="2"/>
    <undo index="65535" exp="ref" v="1" dr="AE207" r="AG207" sId="2"/>
    <undo index="65535" exp="ref" v="1" dr="AE205" r="AG205" sId="2"/>
    <undo index="65535" exp="ref" v="1" dr="AE204" r="AG204" sId="2"/>
    <undo index="65535" exp="ref" v="1" dr="AE203" r="AG203" sId="2"/>
    <undo index="65535" exp="ref" v="1" dr="AE202" r="AG202" sId="2"/>
    <undo index="65535" exp="ref" v="1" dr="AE201" r="AG201" sId="2"/>
    <undo index="65535" exp="ref" v="1" dr="AE200" r="AG200" sId="2"/>
    <undo index="65535" exp="ref" v="1" dr="AE199" r="AG199" sId="2"/>
    <undo index="65535" exp="ref" v="1" dr="AE197" r="AG197" sId="2"/>
    <undo index="65535" exp="ref" v="1" dr="AE196" r="AG196" sId="2"/>
    <undo index="65535" exp="ref" v="1" dr="AE195" r="AG195" sId="2"/>
    <undo index="65535" exp="ref" v="1" dr="AE194" r="AG194" sId="2"/>
    <undo index="65535" exp="ref" v="1" dr="AE193" r="AG193" sId="2"/>
    <undo index="65535" exp="ref" v="1" dr="AE192" r="AG192" sId="2"/>
    <undo index="65535" exp="ref" v="1" dr="AE191" r="AG191" sId="2"/>
    <undo index="65535" exp="ref" v="1" dr="AE189" r="AG189" sId="2"/>
    <undo index="65535" exp="ref" v="1" dr="AE188" r="AG188" sId="2"/>
    <undo index="65535" exp="ref" v="1" dr="AE187" r="AG187" sId="2"/>
    <undo index="65535" exp="ref" v="1" dr="AE186" r="AG186" sId="2"/>
    <undo index="65535" exp="ref" v="1" dr="AE184" r="AG184" sId="2"/>
    <undo index="65535" exp="ref" v="1" dr="AE183" r="AG183" sId="2"/>
    <undo index="65535" exp="ref" v="1" dr="AE182" r="AG182" sId="2"/>
    <undo index="65535" exp="ref" v="1" dr="AE181" r="AG181" sId="2"/>
    <undo index="65535" exp="ref" v="1" dr="AE180" r="AG180" sId="2"/>
    <undo index="65535" exp="ref" v="1" dr="AE179" r="AG179" sId="2"/>
    <undo index="65535" exp="ref" v="1" dr="AE178" r="AG178" sId="2"/>
    <undo index="65535" exp="ref" v="1" dr="AE176" r="AG176" sId="2"/>
    <undo index="65535" exp="ref" v="1" dr="AE175" r="AG175" sId="2"/>
    <undo index="65535" exp="ref" v="1" dr="AE173" r="AG173" sId="2"/>
    <undo index="65535" exp="ref" v="1" dr="AE172" r="AG172" sId="2"/>
    <undo index="65535" exp="ref" v="1" dr="AE171" r="AG171" sId="2"/>
    <undo index="65535" exp="ref" v="1" dr="AE170" r="AG170" sId="2"/>
    <undo index="65535" exp="ref" v="1" dr="AE169" r="AG169" sId="2"/>
    <undo index="65535" exp="ref" v="1" dr="AE168" r="AG168" sId="2"/>
    <undo index="65535" exp="ref" v="1" dr="AE167" r="AG167" sId="2"/>
    <undo index="65535" exp="ref" v="1" dr="AE166" r="AG166" sId="2"/>
    <undo index="65535" exp="ref" v="1" dr="AE165" r="AG165" sId="2"/>
    <undo index="65535" exp="ref" v="1" dr="AE164" r="AG164" sId="2"/>
    <undo index="65535" exp="ref" v="1" dr="AE163" r="AG163" sId="2"/>
    <undo index="65535" exp="ref" v="1" dr="AE162" r="AG162" sId="2"/>
    <undo index="65535" exp="ref" v="1" dr="AE161" r="AG161" sId="2"/>
    <undo index="65535" exp="ref" v="1" dr="AE160" r="AG160" sId="2"/>
    <undo index="65535" exp="ref" v="1" dr="AE159" r="AG159" sId="2"/>
    <undo index="65535" exp="ref" v="1" dr="AE158" r="AG158" sId="2"/>
    <undo index="65535" exp="ref" v="1" dr="AE157" r="AG157" sId="2"/>
    <undo index="65535" exp="ref" v="1" dr="AE156" r="AG156" sId="2"/>
    <undo index="65535" exp="ref" v="1" dr="AE155" r="AG155" sId="2"/>
    <undo index="65535" exp="ref" v="1" dr="AE154" r="AG154" sId="2"/>
    <undo index="65535" exp="ref" v="1" dr="AE153" r="AG153" sId="2"/>
    <undo index="65535" exp="ref" v="1" dr="AE152" r="AG152" sId="2"/>
    <undo index="65535" exp="ref" v="1" dr="AE151" r="AG151" sId="2"/>
    <undo index="65535" exp="ref" v="1" dr="AE149" r="AG149" sId="2"/>
    <undo index="65535" exp="ref" v="1" dr="AE148" r="AG148" sId="2"/>
    <undo index="65535" exp="ref" v="1" dr="AE147" r="AG147" sId="2"/>
    <undo index="65535" exp="ref" v="1" dr="AE146" r="AG146" sId="2"/>
    <undo index="65535" exp="ref" v="1" dr="AE144" r="AG144" sId="2"/>
    <undo index="65535" exp="ref" v="1" dr="AE143" r="AG143" sId="2"/>
    <undo index="65535" exp="ref" v="1" dr="AE141" r="AG141" sId="2"/>
    <undo index="65535" exp="ref" v="1" dr="AE140" r="AG140" sId="2"/>
    <undo index="65535" exp="ref" v="1" dr="AE139" r="AG139" sId="2"/>
    <undo index="65535" exp="ref" v="1" dr="AE138" r="AG138" sId="2"/>
    <undo index="65535" exp="ref" v="1" dr="AE137" r="AG137" sId="2"/>
    <undo index="65535" exp="ref" v="1" dr="AE135" r="AG135" sId="2"/>
    <undo index="65535" exp="ref" v="1" dr="AE134" r="AG134" sId="2"/>
    <undo index="65535" exp="ref" v="1" dr="AE132" r="AG132" sId="2"/>
    <undo index="65535" exp="ref" v="1" dr="AE131" r="AG131" sId="2"/>
    <undo index="65535" exp="ref" v="1" dr="AE130" r="AG130" sId="2"/>
    <undo index="65535" exp="ref" v="1" dr="AE129" r="AG129" sId="2"/>
    <undo index="65535" exp="ref" v="1" dr="AE128" r="AG128" sId="2"/>
    <undo index="65535" exp="ref" v="1" dr="AE127" r="AG127" sId="2"/>
    <undo index="65535" exp="ref" v="1" dr="AE126" r="AG126" sId="2"/>
    <undo index="65535" exp="ref" v="1" dr="AE125" r="AG125" sId="2"/>
    <undo index="65535" exp="ref" v="1" dr="AE123" r="AG123" sId="2"/>
    <undo index="65535" exp="ref" v="1" dr="AE122" r="AG122" sId="2"/>
    <undo index="65535" exp="ref" v="1" dr="AE121" r="AG121" sId="2"/>
    <undo index="65535" exp="ref" v="1" dr="AE120" r="AG120" sId="2"/>
    <undo index="65535" exp="ref" v="1" dr="AE118" r="AG118" sId="2"/>
    <undo index="65535" exp="ref" v="1" dr="AE117" r="AG117" sId="2"/>
    <undo index="65535" exp="ref" v="1" dr="AE116" r="AG116" sId="2"/>
    <undo index="65535" exp="ref" v="1" dr="AE115" r="AG115" sId="2"/>
    <undo index="65535" exp="ref" v="1" dr="AE114" r="AG114" sId="2"/>
    <undo index="65535" exp="ref" v="1" dr="AE113" r="AG113" sId="2"/>
    <undo index="65535" exp="ref" v="1" dr="AE111" r="AG111" sId="2"/>
    <undo index="65535" exp="ref" v="1" dr="AE110" r="AG110" sId="2"/>
    <undo index="65535" exp="ref" v="1" dr="AE109" r="AG109" sId="2"/>
    <undo index="65535" exp="ref" v="1" dr="AE108" r="AG108" sId="2"/>
    <undo index="65535" exp="ref" v="1" dr="AE107" r="AG107" sId="2"/>
    <undo index="65535" exp="ref" v="1" dr="AE105" r="AG105" sId="2"/>
    <undo index="65535" exp="ref" v="1" dr="AE104" r="AG104" sId="2"/>
    <undo index="65535" exp="ref" v="1" dr="AE102" r="AG102" sId="2"/>
    <undo index="65535" exp="ref" v="1" dr="AE101" r="AG101" sId="2"/>
    <undo index="65535" exp="ref" v="1" dr="AE100" r="AG100" sId="2"/>
    <undo index="65535" exp="ref" v="1" dr="AE98" r="AG98" sId="2"/>
    <undo index="65535" exp="ref" v="1" dr="AE97" r="AG97" sId="2"/>
    <undo index="65535" exp="ref" v="1" dr="AE96" r="AG96" sId="2"/>
    <undo index="65535" exp="ref" v="1" dr="AE95" r="AG95" sId="2"/>
    <undo index="65535" exp="ref" v="1" dr="AE93" r="AG93" sId="2"/>
    <undo index="65535" exp="ref" v="1" dr="AE92" r="AG92" sId="2"/>
    <undo index="65535" exp="ref" v="1" dr="AE91" r="AG91" sId="2"/>
    <undo index="65535" exp="ref" v="1" dr="AE90" r="AG90" sId="2"/>
    <undo index="65535" exp="ref" v="1" dr="AE89" r="AG89" sId="2"/>
    <undo index="65535" exp="ref" v="1" dr="AE85" r="AG85" sId="2"/>
    <undo index="65535" exp="ref" v="1" dr="AE84" r="AG84" sId="2"/>
    <undo index="65535" exp="ref" v="1" dr="AE83" r="AG83" sId="2"/>
    <undo index="65535" exp="ref" v="1" dr="AE82" r="AG82" sId="2"/>
    <undo index="65535" exp="ref" v="1" dr="AE81" r="AG81" sId="2"/>
    <undo index="65535" exp="ref" v="1" dr="AE80" r="AG80" sId="2"/>
    <undo index="65535" exp="ref" v="1" dr="AE79" r="AG79" sId="2"/>
    <undo index="65535" exp="ref" v="1" dr="AE78" r="AG78" sId="2"/>
    <undo index="65535" exp="ref" v="1" dr="AE77" r="AG77" sId="2"/>
    <undo index="65535" exp="ref" v="1" dr="AE76" r="AG76" sId="2"/>
    <undo index="65535" exp="ref" v="1" dr="AE75" r="AG75" sId="2"/>
    <undo index="65535" exp="ref" v="1" dr="AE74" r="AG74" sId="2"/>
    <undo index="65535" exp="ref" v="1" dr="AE73" r="AG73" sId="2"/>
    <undo index="65535" exp="ref" v="1" dr="AE72" r="AG72" sId="2"/>
    <undo index="65535" exp="ref" v="1" dr="AE71" r="AG71" sId="2"/>
    <undo index="65535" exp="ref" v="1" dr="AE70" r="AG70" sId="2"/>
    <undo index="65535" exp="ref" v="1" dr="AE69" r="AG69" sId="2"/>
    <undo index="65535" exp="ref" v="1" dr="AE68" r="AG68" sId="2"/>
    <undo index="65535" exp="ref" v="1" dr="AE67" r="AG67" sId="2"/>
    <undo index="65535" exp="ref" v="1" dr="AE66" r="AG66" sId="2"/>
    <undo index="65535" exp="ref" v="1" dr="AE65" r="AG65" sId="2"/>
    <undo index="65535" exp="ref" v="1" dr="AE63" r="AG63" sId="2"/>
    <undo index="65535" exp="ref" v="1" dr="AE62" r="AG62" sId="2"/>
    <undo index="65535" exp="ref" v="1" dr="AE61" r="AG61" sId="2"/>
    <undo index="65535" exp="ref" v="1" dr="AE59" r="AG59" sId="2"/>
    <undo index="65535" exp="ref" v="1" dr="AE58" r="AG58" sId="2"/>
    <undo index="65535" exp="ref" v="1" dr="AE57" r="AG57" sId="2"/>
    <undo index="65535" exp="ref" v="1" dr="AE56" r="AG56" sId="2"/>
    <undo index="65535" exp="ref" v="1" dr="AE55" r="AG55" sId="2"/>
    <undo index="65535" exp="ref" v="1" dr="AE53" r="AG53" sId="2"/>
    <undo index="65535" exp="ref" v="1" dr="AE52" r="AG52" sId="2"/>
    <undo index="65535" exp="ref" v="1" dr="AE50" r="AG50" sId="2"/>
    <undo index="65535" exp="ref" v="1" dr="AE49" r="AG49" sId="2"/>
    <undo index="65535" exp="ref" v="1" dr="AE48" r="AG48" sId="2"/>
    <undo index="65535" exp="ref" v="1" dr="AE47" r="AG47" sId="2"/>
    <undo index="65535" exp="ref" v="1" dr="AE45" r="AG45" sId="2"/>
    <undo index="65535" exp="ref" v="1" dr="AE44" r="AG44" sId="2"/>
    <undo index="65535" exp="ref" v="1" dr="AE43" r="AG43" sId="2"/>
    <undo index="65535" exp="ref" v="1" dr="AE42" r="AG42" sId="2"/>
    <undo index="65535" exp="ref" v="1" dr="AE41" r="AG41" sId="2"/>
    <undo index="65535" exp="ref" v="1" dr="AE40" r="AG40" sId="2"/>
    <undo index="65535" exp="ref" v="1" dr="AE39" r="AG39" sId="2"/>
    <undo index="65535" exp="ref" v="1" dr="AE37" r="AG37" sId="2"/>
    <undo index="65535" exp="ref" v="1" dr="AE36" r="AG36" sId="2"/>
    <undo index="65535" exp="ref" v="1" dr="AE35" r="AG35" sId="2"/>
    <undo index="65535" exp="ref" v="1" dr="AE34" r="AG34" sId="2"/>
    <undo index="65535" exp="ref" v="1" dr="AE32" r="AG32" sId="2"/>
    <undo index="65535" exp="ref" v="1" dr="AE31" r="AG31" sId="2"/>
    <undo index="65535" exp="ref" v="1" dr="AE30" r="AG30" sId="2"/>
    <undo index="65535" exp="ref" v="1" dr="AE29" r="AG29" sId="2"/>
    <undo index="65535" exp="ref" v="1" dr="AE28" r="AG28" sId="2"/>
    <undo index="65535" exp="ref" v="1" dr="AE27" r="AG27" sId="2"/>
    <undo index="65535" exp="ref" v="1" dr="AE26" r="AG26" sId="2"/>
    <undo index="65535" exp="ref" v="1" dr="AE25" r="AG25" sId="2"/>
    <undo index="65535" exp="ref" v="1" dr="AE24" r="AG24" sId="2"/>
    <undo index="65535" exp="ref" v="1" dr="AE23" r="AG23" sId="2"/>
    <undo index="65535" exp="ref" v="1" dr="AE22" r="AG22" sId="2"/>
    <undo index="65535" exp="ref" v="1" dr="AE21" r="AG21" sId="2"/>
    <undo index="65535" exp="ref" v="1" dr="AE19" r="AG19" sId="2"/>
    <undo index="65535" exp="ref" v="1" dr="AE18" r="AG18" sId="2"/>
    <undo index="65535" exp="ref" v="1" dr="AE17" r="AG17" sId="2"/>
    <undo index="65535" exp="ref" v="1" dr="AE16" r="AG16" sId="2"/>
    <undo index="65535" exp="ref" v="1" dr="AE15" r="AG15" sId="2"/>
    <undo index="65535" exp="ref" v="1" dr="AE14" r="AG14" sId="2"/>
    <undo index="65535" exp="ref" v="1" dr="AE13" r="AG13" sId="2"/>
    <undo index="65535" exp="ref" v="1" dr="AE12" r="AG12" sId="2"/>
    <undo index="65535" exp="ref" v="1" dr="AE11" r="AG11" sId="2"/>
    <undo index="65535" exp="ref" v="1" dr="AE8" r="AG8" sId="2"/>
    <undo index="65535" exp="ref" v="1" dr="AE7" r="AG7" sId="2"/>
    <undo index="65535" exp="ref" v="1" dr="AE6" r="AG6" sId="2"/>
    <undo index="65535" exp="ref" v="1" dr="AE5" r="AG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W$1:$AW$1048576" dn="Z_50921383_7DBA_4510_9D4A_313E4C433247_.wvu.Cols" sId="2"/>
    <undo index="65535" exp="area" ref3D="1" dr="$AU$1:$AV$1048576" dn="Z_50921383_7DBA_4510_9D4A_313E4C433247_.wvu.Cols" sId="2"/>
    <undo index="1" exp="area" ref3D="1" dr="$AE$1:$AO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U$1:$AV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H$1:$BJ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U$1:$AV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H$1:$BJ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U$1:$AV$1048576" dn="Z_D36219D0_A7BF_4FA8_8DD8_488F13E3673E_.wvu.Cols" sId="2"/>
    <undo index="65535" exp="area" ref3D="1" dr="$AE$1:$AN$1048576" dn="Z_E5AB5744_4C8A_40CE_9F0B_33627CEEF0B3_.wvu.Cols" sId="2"/>
    <undo index="65535" exp="area" ref3D="1" dr="$A$2:$XFD$3" dn="Z_D804A323_1934_42A5_ADE5_667998EEFD9B_.wvu.PrintTitles" sId="2"/>
    <undo index="65535" exp="area" ref3D="1" dr="$AQ$1:$AT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U$1:$AV$1048576" dn="Z_8DC3BF2D_804D_41E7_9D94_D62D5D3A81A6_.wvu.Cols" sId="2"/>
    <undo index="65535" exp="area" ref3D="1" dr="$A$2:$XFD$3" dn="Z_8DC3BF2D_804D_41E7_9D94_D62D5D3A81A6_.wvu.PrintTitles" sId="2"/>
    <undo index="65535" exp="area" ref3D="1" dr="$AQ$1:$AT$1048576" dn="Z_8CF23890_B80D_43CE_AC47_A5A077AE53A3_.wvu.Cols" sId="2"/>
    <undo index="65535" exp="area" ref3D="1" dr="$AO$1:$AO$1048576" dn="Z_8CF23890_B80D_43CE_AC47_A5A077AE53A3_.wvu.Cols" sId="2"/>
    <undo index="65535" exp="area" ref3D="1" dr="$A$2:$XFD$3" dn="Z_9A544348_C62B_4C52_9881_7B81D8AABC20_.wvu.PrintTitles" sId="2"/>
    <undo index="65535" exp="area" ref3D="1" dr="$AU$1:$AV$1048576" dn="Z_C22417F1_0922_495C_826E_BDAEA7C2F5B1_.wvu.Cols" sId="2"/>
    <undo index="65535" exp="area" ref3D="1" dr="$AU$1:$AW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U$1:$AW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 quotePrefix="1">
      <nc r="AE1" t="inlineStr">
        <is>
          <t>2018/2019</t>
        </is>
      </nc>
    </rcc>
    <rcc rId="0" sId="2" dxf="1">
      <nc r="AE2" t="inlineStr">
        <is>
          <t>Maximális kapacitás/ Maximum capacity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(kWh/nap)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(kWh/day)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#REF!*24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3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#REF!*24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fill>
          <patternFill patternType="solid">
            <bgColor rgb="FFCCCCFF"/>
          </patternFill>
        </fill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numFmt numFmtId="168" formatCode="#,##0.0"/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numFmt numFmtId="168" formatCode="#,##0.0"/>
        <alignment vertical="center"/>
      </dxf>
    </rfmt>
    <rfmt sheetId="2" sqref="AE525" start="0" length="0">
      <dxf>
        <numFmt numFmtId="168" formatCode="#,##0.0"/>
        <alignment vertical="center"/>
      </dxf>
    </rfmt>
    <rfmt sheetId="2" sqref="AE526" start="0" length="0">
      <dxf>
        <numFmt numFmtId="168" formatCode="#,##0.0"/>
        <alignment vertical="center"/>
      </dxf>
    </rfmt>
    <rfmt sheetId="2" sqref="AE527" start="0" length="0">
      <dxf>
        <numFmt numFmtId="168" formatCode="#,##0.0"/>
        <alignment vertical="center"/>
      </dxf>
    </rfmt>
    <rfmt sheetId="2" sqref="AE528" start="0" length="0">
      <dxf>
        <numFmt numFmtId="168" formatCode="#,##0.0"/>
        <alignment vertical="center"/>
      </dxf>
    </rfmt>
    <rfmt sheetId="2" sqref="AE529" start="0" length="0">
      <dxf>
        <numFmt numFmtId="168" formatCode="#,##0.0"/>
        <alignment vertical="center"/>
      </dxf>
    </rfmt>
    <rfmt sheetId="2" sqref="AE530" start="0" length="0">
      <dxf>
        <numFmt numFmtId="3" formatCode="#,##0"/>
        <alignment vertical="center"/>
      </dxf>
    </rfmt>
    <rfmt sheetId="2" sqref="AE531" start="0" length="0">
      <dxf>
        <numFmt numFmtId="168" formatCode="#,##0.0"/>
        <alignment vertical="center"/>
      </dxf>
    </rfmt>
    <rfmt sheetId="2" sqref="AE532" start="0" length="0">
      <dxf>
        <numFmt numFmtId="168" formatCode="#,##0.0"/>
        <alignment vertical="center"/>
      </dxf>
    </rfmt>
    <rfmt sheetId="2" sqref="AE533" start="0" length="0">
      <dxf>
        <numFmt numFmtId="168" formatCode="#,##0.0"/>
        <alignment vertical="center"/>
      </dxf>
    </rfmt>
    <rfmt sheetId="2" sqref="AE534" start="0" length="0">
      <dxf>
        <numFmt numFmtId="168" formatCode="#,##0.0"/>
        <alignment vertical="center"/>
      </dxf>
    </rfmt>
    <rfmt sheetId="2" sqref="AE535" start="0" length="0">
      <dxf>
        <numFmt numFmtId="168" formatCode="#,##0.0"/>
        <alignment vertical="center"/>
      </dxf>
    </rfmt>
    <rfmt sheetId="2" sqref="AE536" start="0" length="0">
      <dxf>
        <numFmt numFmtId="168" formatCode="#,##0.0"/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numFmt numFmtId="168" formatCode="#,##0.0"/>
        <alignment vertical="center"/>
      </dxf>
    </rfmt>
    <rfmt sheetId="2" sqref="AE541" start="0" length="0">
      <dxf>
        <numFmt numFmtId="168" formatCode="#,##0.0"/>
        <alignment vertical="center"/>
      </dxf>
    </rfmt>
    <rfmt sheetId="2" sqref="AE542" start="0" length="0">
      <dxf>
        <numFmt numFmtId="168" formatCode="#,##0.0"/>
        <alignment vertical="center"/>
      </dxf>
    </rfmt>
    <rfmt sheetId="2" sqref="AE543" start="0" length="0">
      <dxf>
        <numFmt numFmtId="168" formatCode="#,##0.0"/>
        <alignment vertical="center"/>
      </dxf>
    </rfmt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fmt sheetId="2" sqref="AE546" start="0" length="0">
      <dxf>
        <numFmt numFmtId="168" formatCode="#,##0.0"/>
        <alignment vertical="center"/>
      </dxf>
    </rfmt>
    <rfmt sheetId="2" sqref="AE547" start="0" length="0">
      <dxf>
        <numFmt numFmtId="168" formatCode="#,##0.0"/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4" sId="2" ref="AE1:AE1048576" action="deleteCol">
    <undo index="0" exp="ref" v="1" dr="AE490" r="AK490" sId="2"/>
    <undo index="0" exp="ref" v="1" dr="AE489" r="AK489" sId="2"/>
    <undo index="0" exp="ref" v="1" dr="AE488" r="AK488" sId="2"/>
    <undo index="0" exp="ref" v="1" dr="AE487" r="AK487" sId="2"/>
    <undo index="0" exp="ref" v="1" dr="AE486" r="AK486" sId="2"/>
    <undo index="0" exp="ref" v="1" dr="AE485" r="AK485" sId="2"/>
    <undo index="0" exp="ref" v="1" dr="AE484" r="AK484" sId="2"/>
    <undo index="0" exp="ref" v="1" dr="AE483" r="AK483" sId="2"/>
    <undo index="0" exp="ref" v="1" dr="AE482" r="AK482" sId="2"/>
    <undo index="0" exp="ref" v="1" dr="AE481" r="AK481" sId="2"/>
    <undo index="0" exp="ref" v="1" dr="AE480" r="AK480" sId="2"/>
    <undo index="0" exp="ref" v="1" dr="AE479" r="AK479" sId="2"/>
    <undo index="0" exp="ref" v="1" dr="AE478" r="AK478" sId="2"/>
    <undo index="0" exp="ref" v="1" dr="AE477" r="AK477" sId="2"/>
    <undo index="0" exp="ref" v="1" dr="AE476" r="AK476" sId="2"/>
    <undo index="0" exp="ref" v="1" dr="AE472" r="AK472" sId="2"/>
    <undo index="0" exp="ref" v="1" dr="AE471" r="AK471" sId="2"/>
    <undo index="0" exp="ref" v="1" dr="AE470" r="AK470" sId="2"/>
    <undo index="0" exp="ref" v="1" dr="AE469" r="AK469" sId="2"/>
    <undo index="0" exp="ref" v="1" dr="AE468" r="AK468" sId="2"/>
    <undo index="0" exp="ref" v="1" dr="AE467" r="AK467" sId="2"/>
    <undo index="0" exp="ref" v="1" dr="AE466" r="AK466" sId="2"/>
    <undo index="0" exp="ref" v="1" dr="AE465" r="AK465" sId="2"/>
    <undo index="0" exp="ref" v="1" dr="AE464" r="AK464" sId="2"/>
    <undo index="0" exp="ref" v="1" dr="AE463" r="AK463" sId="2"/>
    <undo index="0" exp="ref" v="1" dr="AE462" r="AK462" sId="2"/>
    <undo index="0" exp="ref" v="1" dr="AE461" r="AK461" sId="2"/>
    <undo index="0" exp="ref" v="1" dr="AE460" r="AK460" sId="2"/>
    <undo index="0" exp="ref" v="1" dr="AE459" r="AK459" sId="2"/>
    <undo index="0" exp="ref" v="1" dr="AE458" r="AK458" sId="2"/>
    <undo index="0" exp="ref" v="1" dr="AE457" r="AK457" sId="2"/>
    <undo index="0" exp="ref" v="1" dr="AE456" r="AK456" sId="2"/>
    <undo index="0" exp="ref" v="1" dr="AE455" r="AK455" sId="2"/>
    <undo index="0" exp="ref" v="1" dr="AE454" r="AK454" sId="2"/>
    <undo index="0" exp="ref" v="1" dr="AE453" r="AK453" sId="2"/>
    <undo index="0" exp="ref" v="1" dr="AE452" r="AK452" sId="2"/>
    <undo index="0" exp="ref" v="1" dr="AE451" r="AK451" sId="2"/>
    <undo index="0" exp="ref" v="1" dr="AE450" r="AK450" sId="2"/>
    <undo index="0" exp="ref" v="1" dr="AE449" r="AK449" sId="2"/>
    <undo index="0" exp="ref" v="1" dr="AE448" r="AK448" sId="2"/>
    <undo index="0" exp="ref" v="1" dr="AE447" r="AK447" sId="2"/>
    <undo index="0" exp="ref" v="1" dr="AE446" r="AK446" sId="2"/>
    <undo index="0" exp="ref" v="1" dr="AE445" r="AK445" sId="2"/>
    <undo index="0" exp="ref" v="1" dr="AE444" r="AK444" sId="2"/>
    <undo index="0" exp="ref" v="1" dr="AE443" r="AK443" sId="2"/>
    <undo index="0" exp="ref" v="1" dr="AE442" r="AK442" sId="2"/>
    <undo index="0" exp="ref" v="1" dr="AE441" r="AK441" sId="2"/>
    <undo index="0" exp="ref" v="1" dr="AE440" r="AK440" sId="2"/>
    <undo index="0" exp="ref" v="1" dr="AE439" r="AK439" sId="2"/>
    <undo index="0" exp="ref" v="1" dr="AE438" r="AK438" sId="2"/>
    <undo index="0" exp="ref" v="1" dr="AE437" r="AK437" sId="2"/>
    <undo index="0" exp="ref" v="1" dr="AE436" r="AK436" sId="2"/>
    <undo index="0" exp="ref" v="1" dr="AE435" r="AK435" sId="2"/>
    <undo index="0" exp="ref" v="1" dr="AE434" r="AK434" sId="2"/>
    <undo index="0" exp="ref" v="1" dr="AE433" r="AK433" sId="2"/>
    <undo index="0" exp="ref" v="1" dr="AE432" r="AK432" sId="2"/>
    <undo index="0" exp="ref" v="1" dr="AE431" r="AK431" sId="2"/>
    <undo index="0" exp="ref" v="1" dr="AE430" r="AK430" sId="2"/>
    <undo index="0" exp="ref" v="1" dr="AE429" r="AK429" sId="2"/>
    <undo index="0" exp="ref" v="1" dr="AE428" r="AK428" sId="2"/>
    <undo index="0" exp="ref" v="1" dr="AE427" r="AK427" sId="2"/>
    <undo index="0" exp="ref" v="1" dr="AE426" r="AK426" sId="2"/>
    <undo index="0" exp="ref" v="1" dr="AE425" r="AK425" sId="2"/>
    <undo index="0" exp="ref" v="1" dr="AE424" r="AK424" sId="2"/>
    <undo index="0" exp="ref" v="1" dr="AE423" r="AK423" sId="2"/>
    <undo index="0" exp="ref" v="1" dr="AE422" r="AK422" sId="2"/>
    <undo index="0" exp="ref" v="1" dr="AE421" r="AK421" sId="2"/>
    <undo index="0" exp="ref" v="1" dr="AE419" r="AK419" sId="2"/>
    <undo index="0" exp="ref" v="1" dr="AE418" r="AK418" sId="2"/>
    <undo index="0" exp="ref" v="1" dr="AE417" r="AK417" sId="2"/>
    <undo index="0" exp="ref" v="1" dr="AE416" r="AK416" sId="2"/>
    <undo index="0" exp="ref" v="1" dr="AE415" r="AK415" sId="2"/>
    <undo index="0" exp="ref" v="1" dr="AE414" r="AK414" sId="2"/>
    <undo index="0" exp="ref" v="1" dr="AE413" r="AK413" sId="2"/>
    <undo index="0" exp="ref" v="1" dr="AE412" r="AK412" sId="2"/>
    <undo index="0" exp="ref" v="1" dr="AE411" r="AK411" sId="2"/>
    <undo index="0" exp="ref" v="1" dr="AE410" r="AK410" sId="2"/>
    <undo index="0" exp="ref" v="1" dr="AE409" r="AK409" sId="2"/>
    <undo index="0" exp="ref" v="1" dr="AE408" r="AK408" sId="2"/>
    <undo index="0" exp="ref" v="1" dr="AE407" r="AK407" sId="2"/>
    <undo index="0" exp="ref" v="1" dr="AE406" r="AK406" sId="2"/>
    <undo index="0" exp="ref" v="1" dr="AE405" r="AK405" sId="2"/>
    <undo index="0" exp="ref" v="1" dr="AE404" r="AK404" sId="2"/>
    <undo index="0" exp="ref" v="1" dr="AE403" r="AK403" sId="2"/>
    <undo index="0" exp="ref" v="1" dr="AE402" r="AK402" sId="2"/>
    <undo index="0" exp="ref" v="1" dr="AE401" r="AK401" sId="2"/>
    <undo index="0" exp="ref" v="1" dr="AE400" r="AK400" sId="2"/>
    <undo index="0" exp="ref" v="1" dr="AE399" r="AK399" sId="2"/>
    <undo index="0" exp="ref" v="1" dr="AE398" r="AK398" sId="2"/>
    <undo index="0" exp="ref" v="1" dr="AE397" r="AK397" sId="2"/>
    <undo index="0" exp="ref" v="1" dr="AE396" r="AK396" sId="2"/>
    <undo index="0" exp="ref" v="1" dr="AE395" r="AK395" sId="2"/>
    <undo index="0" exp="ref" v="1" dr="AE394" r="AK394" sId="2"/>
    <undo index="0" exp="ref" v="1" dr="AE393" r="AK393" sId="2"/>
    <undo index="0" exp="ref" v="1" dr="AE392" r="AK392" sId="2"/>
    <undo index="0" exp="ref" v="1" dr="AE391" r="AK391" sId="2"/>
    <undo index="0" exp="ref" v="1" dr="AE390" r="AK390" sId="2"/>
    <undo index="0" exp="ref" v="1" dr="AE389" r="AK389" sId="2"/>
    <undo index="0" exp="ref" v="1" dr="AE388" r="AK388" sId="2"/>
    <undo index="0" exp="ref" v="1" dr="AE387" r="AK387" sId="2"/>
    <undo index="0" exp="ref" v="1" dr="AE386" r="AK386" sId="2"/>
    <undo index="0" exp="ref" v="1" dr="AE385" r="AK385" sId="2"/>
    <undo index="0" exp="ref" v="1" dr="AE384" r="AK384" sId="2"/>
    <undo index="0" exp="ref" v="1" dr="AE383" r="AK383" sId="2"/>
    <undo index="0" exp="ref" v="1" dr="AE382" r="AK382" sId="2"/>
    <undo index="0" exp="ref" v="1" dr="AE381" r="AK381" sId="2"/>
    <undo index="0" exp="ref" v="1" dr="AE380" r="AK380" sId="2"/>
    <undo index="0" exp="ref" v="1" dr="AE379" r="AK379" sId="2"/>
    <undo index="0" exp="ref" v="1" dr="AE378" r="AK378" sId="2"/>
    <undo index="0" exp="ref" v="1" dr="AE377" r="AK377" sId="2"/>
    <undo index="0" exp="ref" v="1" dr="AE376" r="AK376" sId="2"/>
    <undo index="0" exp="ref" v="1" dr="AE376" r="AF376" sId="2"/>
    <undo index="0" exp="ref" v="1" dr="AE375" r="AK375" sId="2"/>
    <undo index="0" exp="ref" v="1" dr="AE375" r="AF375" sId="2"/>
    <undo index="0" exp="ref" v="1" dr="AE374" r="AK374" sId="2"/>
    <undo index="0" exp="ref" v="1" dr="AE373" r="AK373" sId="2"/>
    <undo index="0" exp="ref" v="1" dr="AE372" r="AK372" sId="2"/>
    <undo index="0" exp="ref" v="1" dr="AE371" r="AK371" sId="2"/>
    <undo index="0" exp="ref" v="1" dr="AE370" r="AK370" sId="2"/>
    <undo index="0" exp="ref" v="1" dr="AE369" r="AK369" sId="2"/>
    <undo index="0" exp="ref" v="1" dr="AE368" r="AK368" sId="2"/>
    <undo index="0" exp="ref" v="1" dr="AE367" r="AK367" sId="2"/>
    <undo index="0" exp="ref" v="1" dr="AE366" r="AK366" sId="2"/>
    <undo index="0" exp="ref" v="1" dr="AE365" r="AK365" sId="2"/>
    <undo index="0" exp="ref" v="1" dr="AE364" r="AK364" sId="2"/>
    <undo index="0" exp="ref" v="1" dr="AE363" r="AK363" sId="2"/>
    <undo index="0" exp="ref" v="1" dr="AE362" r="AK362" sId="2"/>
    <undo index="0" exp="ref" v="1" dr="AE361" r="AK361" sId="2"/>
    <undo index="0" exp="ref" v="1" dr="AE360" r="AK360" sId="2"/>
    <undo index="0" exp="ref" v="1" dr="AE359" r="AK359" sId="2"/>
    <undo index="0" exp="ref" v="1" dr="AE358" r="AK358" sId="2"/>
    <undo index="0" exp="ref" v="1" dr="AE357" r="AK357" sId="2"/>
    <undo index="0" exp="ref" v="1" dr="AE356" r="AK356" sId="2"/>
    <undo index="0" exp="ref" v="1" dr="AE355" r="AK355" sId="2"/>
    <undo index="0" exp="ref" v="1" dr="AE354" r="AK354" sId="2"/>
    <undo index="0" exp="ref" v="1" dr="AE353" r="AK353" sId="2"/>
    <undo index="0" exp="ref" v="1" dr="AE352" r="AK352" sId="2"/>
    <undo index="0" exp="ref" v="1" dr="AE351" r="AK351" sId="2"/>
    <undo index="0" exp="ref" v="1" dr="AE350" r="AK350" sId="2"/>
    <undo index="0" exp="ref" v="1" dr="AE349" r="AK349" sId="2"/>
    <undo index="0" exp="ref" v="1" dr="AE348" r="AK348" sId="2"/>
    <undo index="0" exp="ref" v="1" dr="AE347" r="AK347" sId="2"/>
    <undo index="0" exp="ref" v="1" dr="AE346" r="AK346" sId="2"/>
    <undo index="0" exp="ref" v="1" dr="AE345" r="AK345" sId="2"/>
    <undo index="0" exp="ref" v="1" dr="AE344" r="AK344" sId="2"/>
    <undo index="0" exp="ref" v="1" dr="AE343" r="AK343" sId="2"/>
    <undo index="0" exp="ref" v="1" dr="AE342" r="AK342" sId="2"/>
    <undo index="0" exp="ref" v="1" dr="AE341" r="AK341" sId="2"/>
    <undo index="0" exp="ref" v="1" dr="AE340" r="AK340" sId="2"/>
    <undo index="0" exp="ref" v="1" dr="AE339" r="AK339" sId="2"/>
    <undo index="0" exp="ref" v="1" dr="AE338" r="AK338" sId="2"/>
    <undo index="0" exp="ref" v="1" dr="AE337" r="AK337" sId="2"/>
    <undo index="0" exp="ref" v="1" dr="AE336" r="AK336" sId="2"/>
    <undo index="0" exp="ref" v="1" dr="AE335" r="AK335" sId="2"/>
    <undo index="0" exp="ref" v="1" dr="AE334" r="AK334" sId="2"/>
    <undo index="0" exp="ref" v="1" dr="AE333" r="AK333" sId="2"/>
    <undo index="0" exp="ref" v="1" dr="AE332" r="AK332" sId="2"/>
    <undo index="0" exp="ref" v="1" dr="AE331" r="AK331" sId="2"/>
    <undo index="0" exp="ref" v="1" dr="AE330" r="AK330" sId="2"/>
    <undo index="0" exp="ref" v="1" dr="AE329" r="AK329" sId="2"/>
    <undo index="0" exp="ref" v="1" dr="AE328" r="AK328" sId="2"/>
    <undo index="0" exp="ref" v="1" dr="AE327" r="AK327" sId="2"/>
    <undo index="0" exp="ref" v="1" dr="AE326" r="AK326" sId="2"/>
    <undo index="0" exp="ref" v="1" dr="AE325" r="AK325" sId="2"/>
    <undo index="0" exp="ref" v="1" dr="AE324" r="AK324" sId="2"/>
    <undo index="0" exp="ref" v="1" dr="AE323" r="AK323" sId="2"/>
    <undo index="0" exp="ref" v="1" dr="AE322" r="AK322" sId="2"/>
    <undo index="0" exp="ref" v="1" dr="AE321" r="AK321" sId="2"/>
    <undo index="0" exp="ref" v="1" dr="AE320" r="AK320" sId="2"/>
    <undo index="0" exp="ref" v="1" dr="AE319" r="AK319" sId="2"/>
    <undo index="0" exp="ref" v="1" dr="AE318" r="AK318" sId="2"/>
    <undo index="0" exp="ref" v="1" dr="AE317" r="AK317" sId="2"/>
    <undo index="0" exp="ref" v="1" dr="AE316" r="AK316" sId="2"/>
    <undo index="0" exp="ref" v="1" dr="AE315" r="AK315" sId="2"/>
    <undo index="0" exp="ref" v="1" dr="AE314" r="AK314" sId="2"/>
    <undo index="0" exp="ref" v="1" dr="AE313" r="AK313" sId="2"/>
    <undo index="0" exp="ref" v="1" dr="AE312" r="AK312" sId="2"/>
    <undo index="0" exp="ref" v="1" dr="AE311" r="AK311" sId="2"/>
    <undo index="0" exp="ref" v="1" dr="AE310" r="AK310" sId="2"/>
    <undo index="0" exp="ref" v="1" dr="AE309" r="AK309" sId="2"/>
    <undo index="0" exp="ref" v="1" dr="AE308" r="AK308" sId="2"/>
    <undo index="0" exp="ref" v="1" dr="AE307" r="AK307" sId="2"/>
    <undo index="0" exp="ref" v="1" dr="AE306" r="AK306" sId="2"/>
    <undo index="0" exp="ref" v="1" dr="AE305" r="AK305" sId="2"/>
    <undo index="0" exp="ref" v="1" dr="AE304" r="AK304" sId="2"/>
    <undo index="0" exp="ref" v="1" dr="AE303" r="AK303" sId="2"/>
    <undo index="0" exp="ref" v="1" dr="AE302" r="AK302" sId="2"/>
    <undo index="0" exp="ref" v="1" dr="AE301" r="AK301" sId="2"/>
    <undo index="0" exp="ref" v="1" dr="AE300" r="AK300" sId="2"/>
    <undo index="0" exp="ref" v="1" dr="AE299" r="AK299" sId="2"/>
    <undo index="0" exp="ref" v="1" dr="AE298" r="AK298" sId="2"/>
    <undo index="0" exp="ref" v="1" dr="AE297" r="AK297" sId="2"/>
    <undo index="0" exp="ref" v="1" dr="AE296" r="AK296" sId="2"/>
    <undo index="0" exp="ref" v="1" dr="AE295" r="AK295" sId="2"/>
    <undo index="0" exp="ref" v="1" dr="AE294" r="AK294" sId="2"/>
    <undo index="0" exp="ref" v="1" dr="AE293" r="AK293" sId="2"/>
    <undo index="0" exp="ref" v="1" dr="AE292" r="AK292" sId="2"/>
    <undo index="0" exp="ref" v="1" dr="AE291" r="AK291" sId="2"/>
    <undo index="0" exp="ref" v="1" dr="AE290" r="AK290" sId="2"/>
    <undo index="0" exp="ref" v="1" dr="AE289" r="AK289" sId="2"/>
    <undo index="0" exp="ref" v="1" dr="AE288" r="AK288" sId="2"/>
    <undo index="0" exp="ref" v="1" dr="AE287" r="AK287" sId="2"/>
    <undo index="0" exp="ref" v="1" dr="AE286" r="AK286" sId="2"/>
    <undo index="0" exp="ref" v="1" dr="AE285" r="AK285" sId="2"/>
    <undo index="0" exp="ref" v="1" dr="AE284" r="AK284" sId="2"/>
    <undo index="0" exp="ref" v="1" dr="AE283" r="AK283" sId="2"/>
    <undo index="0" exp="ref" v="1" dr="AE282" r="AK282" sId="2"/>
    <undo index="0" exp="ref" v="1" dr="AE281" r="AK281" sId="2"/>
    <undo index="0" exp="ref" v="1" dr="AE280" r="AK280" sId="2"/>
    <undo index="0" exp="ref" v="1" dr="AE279" r="AK279" sId="2"/>
    <undo index="0" exp="ref" v="1" dr="AE278" r="AK278" sId="2"/>
    <undo index="0" exp="ref" v="1" dr="AE277" r="AK277" sId="2"/>
    <undo index="0" exp="ref" v="1" dr="AE276" r="AK276" sId="2"/>
    <undo index="0" exp="ref" v="1" dr="AE275" r="AK275" sId="2"/>
    <undo index="0" exp="ref" v="1" dr="AE274" r="AK274" sId="2"/>
    <undo index="0" exp="ref" v="1" dr="AE273" r="AK273" sId="2"/>
    <undo index="0" exp="ref" v="1" dr="AE272" r="AK272" sId="2"/>
    <undo index="0" exp="ref" v="1" dr="AE271" r="AK271" sId="2"/>
    <undo index="0" exp="ref" v="1" dr="AE270" r="AK270" sId="2"/>
    <undo index="0" exp="ref" v="1" dr="AE269" r="AK269" sId="2"/>
    <undo index="0" exp="ref" v="1" dr="AE268" r="AK268" sId="2"/>
    <undo index="0" exp="ref" v="1" dr="AE267" r="AK267" sId="2"/>
    <undo index="0" exp="ref" v="1" dr="AE266" r="AK266" sId="2"/>
    <undo index="0" exp="ref" v="1" dr="AE265" r="AK265" sId="2"/>
    <undo index="0" exp="ref" v="1" dr="AE264" r="AK264" sId="2"/>
    <undo index="0" exp="ref" v="1" dr="AE263" r="AK263" sId="2"/>
    <undo index="0" exp="ref" v="1" dr="AE262" r="AK262" sId="2"/>
    <undo index="0" exp="ref" v="1" dr="AE261" r="AK261" sId="2"/>
    <undo index="0" exp="ref" v="1" dr="AE260" r="AK260" sId="2"/>
    <undo index="0" exp="ref" v="1" dr="AE259" r="AK259" sId="2"/>
    <undo index="0" exp="ref" v="1" dr="AE258" r="AK258" sId="2"/>
    <undo index="0" exp="ref" v="1" dr="AE257" r="AK257" sId="2"/>
    <undo index="0" exp="ref" v="1" dr="AE256" r="AK256" sId="2"/>
    <undo index="0" exp="ref" v="1" dr="AE255" r="AK255" sId="2"/>
    <undo index="0" exp="ref" v="1" dr="AE254" r="AK254" sId="2"/>
    <undo index="0" exp="ref" v="1" dr="AE253" r="AK253" sId="2"/>
    <undo index="0" exp="ref" v="1" dr="AE252" r="AK252" sId="2"/>
    <undo index="0" exp="ref" v="1" dr="AE251" r="AK251" sId="2"/>
    <undo index="0" exp="ref" v="1" dr="AE250" r="AK250" sId="2"/>
    <undo index="0" exp="ref" v="1" dr="AE249" r="AK249" sId="2"/>
    <undo index="0" exp="ref" v="1" dr="AE248" r="AK248" sId="2"/>
    <undo index="0" exp="ref" v="1" dr="AE247" r="AK247" sId="2"/>
    <undo index="0" exp="ref" v="1" dr="AE246" r="AK246" sId="2"/>
    <undo index="0" exp="ref" v="1" dr="AE245" r="AK245" sId="2"/>
    <undo index="0" exp="ref" v="1" dr="AE244" r="AK244" sId="2"/>
    <undo index="0" exp="ref" v="1" dr="AE243" r="AK243" sId="2"/>
    <undo index="0" exp="ref" v="1" dr="AE242" r="AK242" sId="2"/>
    <undo index="0" exp="ref" v="1" dr="AE241" r="AK241" sId="2"/>
    <undo index="0" exp="ref" v="1" dr="AE240" r="AK240" sId="2"/>
    <undo index="0" exp="ref" v="1" dr="AE239" r="AK239" sId="2"/>
    <undo index="0" exp="ref" v="1" dr="AE238" r="AK238" sId="2"/>
    <undo index="0" exp="ref" v="1" dr="AE237" r="AK237" sId="2"/>
    <undo index="0" exp="ref" v="1" dr="AE236" r="AK236" sId="2"/>
    <undo index="0" exp="ref" v="1" dr="AE235" r="AK235" sId="2"/>
    <undo index="0" exp="ref" v="1" dr="AE234" r="AK234" sId="2"/>
    <undo index="0" exp="ref" v="1" dr="AE233" r="AK233" sId="2"/>
    <undo index="0" exp="ref" v="1" dr="AE232" r="AK232" sId="2"/>
    <undo index="0" exp="ref" v="1" dr="AE231" r="AK231" sId="2"/>
    <undo index="0" exp="ref" v="1" dr="AE230" r="AK230" sId="2"/>
    <undo index="0" exp="ref" v="1" dr="AE229" r="AK229" sId="2"/>
    <undo index="0" exp="ref" v="1" dr="AE228" r="AK228" sId="2"/>
    <undo index="0" exp="ref" v="1" dr="AE227" r="AK227" sId="2"/>
    <undo index="0" exp="ref" v="1" dr="AE226" r="AK226" sId="2"/>
    <undo index="0" exp="ref" v="1" dr="AE225" r="AK225" sId="2"/>
    <undo index="0" exp="ref" v="1" dr="AE224" r="AK224" sId="2"/>
    <undo index="0" exp="ref" v="1" dr="AE223" r="AK223" sId="2"/>
    <undo index="0" exp="ref" v="1" dr="AE222" r="AK222" sId="2"/>
    <undo index="0" exp="ref" v="1" dr="AE221" r="AK221" sId="2"/>
    <undo index="0" exp="ref" v="1" dr="AE220" r="AK220" sId="2"/>
    <undo index="0" exp="ref" v="1" dr="AE219" r="AK219" sId="2"/>
    <undo index="0" exp="ref" v="1" dr="AE218" r="AK218" sId="2"/>
    <undo index="0" exp="ref" v="1" dr="AE217" r="AK217" sId="2"/>
    <undo index="0" exp="ref" v="1" dr="AE216" r="AK216" sId="2"/>
    <undo index="0" exp="ref" v="1" dr="AE215" r="AK215" sId="2"/>
    <undo index="0" exp="ref" v="1" dr="AE214" r="AK214" sId="2"/>
    <undo index="0" exp="ref" v="1" dr="AE213" r="AK213" sId="2"/>
    <undo index="0" exp="ref" v="1" dr="AE212" r="AK212" sId="2"/>
    <undo index="0" exp="ref" v="1" dr="AE211" r="AK211" sId="2"/>
    <undo index="0" exp="ref" v="1" dr="AE210" r="AK210" sId="2"/>
    <undo index="0" exp="ref" v="1" dr="AE209" r="AK209" sId="2"/>
    <undo index="0" exp="ref" v="1" dr="AE208" r="AK208" sId="2"/>
    <undo index="0" exp="ref" v="1" dr="AE207" r="AK207" sId="2"/>
    <undo index="0" exp="ref" v="1" dr="AE206" r="AK206" sId="2"/>
    <undo index="0" exp="ref" v="1" dr="AE205" r="AK205" sId="2"/>
    <undo index="0" exp="ref" v="1" dr="AE204" r="AK204" sId="2"/>
    <undo index="0" exp="ref" v="1" dr="AE203" r="AK203" sId="2"/>
    <undo index="0" exp="ref" v="1" dr="AE202" r="AK202" sId="2"/>
    <undo index="0" exp="ref" v="1" dr="AE201" r="AK201" sId="2"/>
    <undo index="0" exp="ref" v="1" dr="AE200" r="AK200" sId="2"/>
    <undo index="0" exp="ref" v="1" dr="AE199" r="AK199" sId="2"/>
    <undo index="0" exp="ref" v="1" dr="AE198" r="AK198" sId="2"/>
    <undo index="0" exp="ref" v="1" dr="AE197" r="AK197" sId="2"/>
    <undo index="0" exp="ref" v="1" dr="AE196" r="AK196" sId="2"/>
    <undo index="0" exp="ref" v="1" dr="AE195" r="AK195" sId="2"/>
    <undo index="0" exp="ref" v="1" dr="AE194" r="AK194" sId="2"/>
    <undo index="0" exp="ref" v="1" dr="AE193" r="AK193" sId="2"/>
    <undo index="0" exp="ref" v="1" dr="AE192" r="AK192" sId="2"/>
    <undo index="0" exp="ref" v="1" dr="AE191" r="AK191" sId="2"/>
    <undo index="0" exp="ref" v="1" dr="AE190" r="AK190" sId="2"/>
    <undo index="0" exp="ref" v="1" dr="AE189" r="AK189" sId="2"/>
    <undo index="0" exp="ref" v="1" dr="AE188" r="AK188" sId="2"/>
    <undo index="0" exp="ref" v="1" dr="AE187" r="AK187" sId="2"/>
    <undo index="0" exp="ref" v="1" dr="AE186" r="AK186" sId="2"/>
    <undo index="0" exp="ref" v="1" dr="AE185" r="AK185" sId="2"/>
    <undo index="0" exp="ref" v="1" dr="AE184" r="AK184" sId="2"/>
    <undo index="0" exp="ref" v="1" dr="AE183" r="AK183" sId="2"/>
    <undo index="0" exp="ref" v="1" dr="AE182" r="AK182" sId="2"/>
    <undo index="0" exp="ref" v="1" dr="AE181" r="AK181" sId="2"/>
    <undo index="0" exp="ref" v="1" dr="AE180" r="AK180" sId="2"/>
    <undo index="0" exp="ref" v="1" dr="AE179" r="AK179" sId="2"/>
    <undo index="0" exp="ref" v="1" dr="AE178" r="AK178" sId="2"/>
    <undo index="0" exp="ref" v="1" dr="AE177" r="AK177" sId="2"/>
    <undo index="0" exp="ref" v="1" dr="AE176" r="AK176" sId="2"/>
    <undo index="0" exp="ref" v="1" dr="AE175" r="AK175" sId="2"/>
    <undo index="0" exp="ref" v="1" dr="AE174" r="AK174" sId="2"/>
    <undo index="0" exp="ref" v="1" dr="AE173" r="AK173" sId="2"/>
    <undo index="0" exp="ref" v="1" dr="AE172" r="AK172" sId="2"/>
    <undo index="0" exp="ref" v="1" dr="AE171" r="AK171" sId="2"/>
    <undo index="0" exp="ref" v="1" dr="AE170" r="AK170" sId="2"/>
    <undo index="0" exp="ref" v="1" dr="AE169" r="AK169" sId="2"/>
    <undo index="0" exp="ref" v="1" dr="AE168" r="AK168" sId="2"/>
    <undo index="0" exp="ref" v="1" dr="AE167" r="AK167" sId="2"/>
    <undo index="0" exp="ref" v="1" dr="AE166" r="AK166" sId="2"/>
    <undo index="0" exp="ref" v="1" dr="AE165" r="AK165" sId="2"/>
    <undo index="0" exp="ref" v="1" dr="AE164" r="AK164" sId="2"/>
    <undo index="0" exp="ref" v="1" dr="AE163" r="AK163" sId="2"/>
    <undo index="0" exp="ref" v="1" dr="AE162" r="AK162" sId="2"/>
    <undo index="0" exp="ref" v="1" dr="AE161" r="AK161" sId="2"/>
    <undo index="0" exp="ref" v="1" dr="AE160" r="AK160" sId="2"/>
    <undo index="0" exp="ref" v="1" dr="AE159" r="AK159" sId="2"/>
    <undo index="0" exp="ref" v="1" dr="AE158" r="AK158" sId="2"/>
    <undo index="0" exp="ref" v="1" dr="AE157" r="AK157" sId="2"/>
    <undo index="0" exp="ref" v="1" dr="AE156" r="AK156" sId="2"/>
    <undo index="0" exp="ref" v="1" dr="AE155" r="AK155" sId="2"/>
    <undo index="0" exp="ref" v="1" dr="AE154" r="AK154" sId="2"/>
    <undo index="0" exp="ref" v="1" dr="AE153" r="AK153" sId="2"/>
    <undo index="0" exp="ref" v="1" dr="AE152" r="AK152" sId="2"/>
    <undo index="0" exp="ref" v="1" dr="AE151" r="AK151" sId="2"/>
    <undo index="0" exp="ref" v="1" dr="AE150" r="AK150" sId="2"/>
    <undo index="0" exp="ref" v="1" dr="AE149" r="AK149" sId="2"/>
    <undo index="0" exp="ref" v="1" dr="AE148" r="AK148" sId="2"/>
    <undo index="0" exp="ref" v="1" dr="AE147" r="AK147" sId="2"/>
    <undo index="0" exp="ref" v="1" dr="AE146" r="AK146" sId="2"/>
    <undo index="0" exp="ref" v="1" dr="AE145" r="AK145" sId="2"/>
    <undo index="0" exp="ref" v="1" dr="AE144" r="AK144" sId="2"/>
    <undo index="0" exp="ref" v="1" dr="AE143" r="AK143" sId="2"/>
    <undo index="0" exp="ref" v="1" dr="AE142" r="AK142" sId="2"/>
    <undo index="0" exp="ref" v="1" dr="AE141" r="AK141" sId="2"/>
    <undo index="0" exp="ref" v="1" dr="AE140" r="AK140" sId="2"/>
    <undo index="0" exp="ref" v="1" dr="AE139" r="AK139" sId="2"/>
    <undo index="0" exp="ref" v="1" dr="AE138" r="AK138" sId="2"/>
    <undo index="0" exp="ref" v="1" dr="AE137" r="AK137" sId="2"/>
    <undo index="0" exp="ref" v="1" dr="AE136" r="AK136" sId="2"/>
    <undo index="0" exp="ref" v="1" dr="AE135" r="AK135" sId="2"/>
    <undo index="0" exp="ref" v="1" dr="AE134" r="AK134" sId="2"/>
    <undo index="0" exp="ref" v="1" dr="AE133" r="AK133" sId="2"/>
    <undo index="0" exp="ref" v="1" dr="AE132" r="AK132" sId="2"/>
    <undo index="0" exp="ref" v="1" dr="AE131" r="AK131" sId="2"/>
    <undo index="0" exp="ref" v="1" dr="AE130" r="AK130" sId="2"/>
    <undo index="0" exp="ref" v="1" dr="AE129" r="AK129" sId="2"/>
    <undo index="0" exp="ref" v="1" dr="AE128" r="AK128" sId="2"/>
    <undo index="0" exp="ref" v="1" dr="AE127" r="AK127" sId="2"/>
    <undo index="0" exp="ref" v="1" dr="AE126" r="AK126" sId="2"/>
    <undo index="0" exp="ref" v="1" dr="AE125" r="AK125" sId="2"/>
    <undo index="0" exp="ref" v="1" dr="AE124" r="AK124" sId="2"/>
    <undo index="0" exp="ref" v="1" dr="AE123" r="AK123" sId="2"/>
    <undo index="0" exp="ref" v="1" dr="AE122" r="AK122" sId="2"/>
    <undo index="0" exp="ref" v="1" dr="AE121" r="AK121" sId="2"/>
    <undo index="0" exp="ref" v="1" dr="AE120" r="AK120" sId="2"/>
    <undo index="0" exp="ref" v="1" dr="AE119" r="AK119" sId="2"/>
    <undo index="0" exp="ref" v="1" dr="AE118" r="AK118" sId="2"/>
    <undo index="0" exp="ref" v="1" dr="AE117" r="AK117" sId="2"/>
    <undo index="0" exp="ref" v="1" dr="AE116" r="AK116" sId="2"/>
    <undo index="0" exp="ref" v="1" dr="AE115" r="AK115" sId="2"/>
    <undo index="0" exp="ref" v="1" dr="AE114" r="AK114" sId="2"/>
    <undo index="0" exp="ref" v="1" dr="AE113" r="AK113" sId="2"/>
    <undo index="0" exp="ref" v="1" dr="AE111" r="AK111" sId="2"/>
    <undo index="0" exp="ref" v="1" dr="AE110" r="AK110" sId="2"/>
    <undo index="0" exp="ref" v="1" dr="AE109" r="AK109" sId="2"/>
    <undo index="0" exp="ref" v="1" dr="AE108" r="AK108" sId="2"/>
    <undo index="0" exp="ref" v="1" dr="AE107" r="AK107" sId="2"/>
    <undo index="0" exp="ref" v="1" dr="AE106" r="AK106" sId="2"/>
    <undo index="0" exp="ref" v="1" dr="AE105" r="AK105" sId="2"/>
    <undo index="0" exp="ref" v="1" dr="AE104" r="AK104" sId="2"/>
    <undo index="0" exp="ref" v="1" dr="AE103" r="AK103" sId="2"/>
    <undo index="0" exp="ref" v="1" dr="AE102" r="AK102" sId="2"/>
    <undo index="0" exp="ref" v="1" dr="AE101" r="AK101" sId="2"/>
    <undo index="0" exp="ref" v="1" dr="AE100" r="AK100" sId="2"/>
    <undo index="0" exp="ref" v="1" dr="AE99" r="AK99" sId="2"/>
    <undo index="0" exp="ref" v="1" dr="AE98" r="AK98" sId="2"/>
    <undo index="0" exp="ref" v="1" dr="AE97" r="AK97" sId="2"/>
    <undo index="0" exp="ref" v="1" dr="AE96" r="AK96" sId="2"/>
    <undo index="0" exp="ref" v="1" dr="AE95" r="AK95" sId="2"/>
    <undo index="0" exp="ref" v="1" dr="AE94" r="AK94" sId="2"/>
    <undo index="0" exp="ref" v="1" dr="AE93" r="AK93" sId="2"/>
    <undo index="0" exp="ref" v="1" dr="AE92" r="AK92" sId="2"/>
    <undo index="0" exp="ref" v="1" dr="AE91" r="AK91" sId="2"/>
    <undo index="0" exp="ref" v="1" dr="AE90" r="AK90" sId="2"/>
    <undo index="0" exp="ref" v="1" dr="AE89" r="AK89" sId="2"/>
    <undo index="0" exp="ref" v="1" dr="AE88" r="AK88" sId="2"/>
    <undo index="0" exp="ref" v="1" dr="AE88" r="AF88" sId="2"/>
    <undo index="0" exp="ref" v="1" dr="AE87" r="AK87" sId="2"/>
    <undo index="0" exp="ref" v="1" dr="AE87" r="AF87" sId="2"/>
    <undo index="0" exp="ref" v="1" dr="AE86" r="AK86" sId="2"/>
    <undo index="0" exp="ref" v="1" dr="AE85" r="AK85" sId="2"/>
    <undo index="0" exp="ref" v="1" dr="AE84" r="AK84" sId="2"/>
    <undo index="0" exp="ref" v="1" dr="AE83" r="AK83" sId="2"/>
    <undo index="0" exp="ref" v="1" dr="AE82" r="AK82" sId="2"/>
    <undo index="0" exp="ref" v="1" dr="AE81" r="AK81" sId="2"/>
    <undo index="0" exp="ref" v="1" dr="AE80" r="AK80" sId="2"/>
    <undo index="0" exp="ref" v="1" dr="AE79" r="AK79" sId="2"/>
    <undo index="0" exp="ref" v="1" dr="AE78" r="AK78" sId="2"/>
    <undo index="0" exp="ref" v="1" dr="AE77" r="AK77" sId="2"/>
    <undo index="0" exp="ref" v="1" dr="AE76" r="AK76" sId="2"/>
    <undo index="0" exp="ref" v="1" dr="AE75" r="AK75" sId="2"/>
    <undo index="0" exp="ref" v="1" dr="AE74" r="AK74" sId="2"/>
    <undo index="0" exp="ref" v="1" dr="AE73" r="AK73" sId="2"/>
    <undo index="0" exp="ref" v="1" dr="AE72" r="AK72" sId="2"/>
    <undo index="0" exp="ref" v="1" dr="AE71" r="AK71" sId="2"/>
    <undo index="0" exp="ref" v="1" dr="AE70" r="AK70" sId="2"/>
    <undo index="0" exp="ref" v="1" dr="AE69" r="AK69" sId="2"/>
    <undo index="0" exp="ref" v="1" dr="AE68" r="AK68" sId="2"/>
    <undo index="0" exp="ref" v="1" dr="AE67" r="AK67" sId="2"/>
    <undo index="0" exp="ref" v="1" dr="AE66" r="AK66" sId="2"/>
    <undo index="0" exp="ref" v="1" dr="AE65" r="AK65" sId="2"/>
    <undo index="0" exp="ref" v="1" dr="AE64" r="AK64" sId="2"/>
    <undo index="0" exp="ref" v="1" dr="AE63" r="AK63" sId="2"/>
    <undo index="0" exp="ref" v="1" dr="AE62" r="AK62" sId="2"/>
    <undo index="0" exp="ref" v="1" dr="AE61" r="AK61" sId="2"/>
    <undo index="0" exp="ref" v="1" dr="AE60" r="AK60" sId="2"/>
    <undo index="0" exp="ref" v="1" dr="AE59" r="AK59" sId="2"/>
    <undo index="0" exp="ref" v="1" dr="AE58" r="AK58" sId="2"/>
    <undo index="0" exp="ref" v="1" dr="AE57" r="AK57" sId="2"/>
    <undo index="0" exp="ref" v="1" dr="AE56" r="AK56" sId="2"/>
    <undo index="0" exp="ref" v="1" dr="AE55" r="AK55" sId="2"/>
    <undo index="0" exp="ref" v="1" dr="AE54" r="AK54" sId="2"/>
    <undo index="0" exp="ref" v="1" dr="AE53" r="AK53" sId="2"/>
    <undo index="0" exp="ref" v="1" dr="AE52" r="AK52" sId="2"/>
    <undo index="0" exp="ref" v="1" dr="AE51" r="AK51" sId="2"/>
    <undo index="0" exp="ref" v="1" dr="AE50" r="AK50" sId="2"/>
    <undo index="0" exp="ref" v="1" dr="AE49" r="AK49" sId="2"/>
    <undo index="0" exp="ref" v="1" dr="AE48" r="AK48" sId="2"/>
    <undo index="0" exp="ref" v="1" dr="AE47" r="AK47" sId="2"/>
    <undo index="0" exp="ref" v="1" dr="AE46" r="AK46" sId="2"/>
    <undo index="0" exp="ref" v="1" dr="AE45" r="AK45" sId="2"/>
    <undo index="0" exp="ref" v="1" dr="AE44" r="AK44" sId="2"/>
    <undo index="0" exp="ref" v="1" dr="AE43" r="AK43" sId="2"/>
    <undo index="0" exp="ref" v="1" dr="AE42" r="AK42" sId="2"/>
    <undo index="0" exp="ref" v="1" dr="AE41" r="AK41" sId="2"/>
    <undo index="0" exp="ref" v="1" dr="AE40" r="AK40" sId="2"/>
    <undo index="0" exp="ref" v="1" dr="AE39" r="AK39" sId="2"/>
    <undo index="0" exp="ref" v="1" dr="AE38" r="AK38" sId="2"/>
    <undo index="0" exp="ref" v="1" dr="AE37" r="AK37" sId="2"/>
    <undo index="0" exp="ref" v="1" dr="AE36" r="AK36" sId="2"/>
    <undo index="0" exp="ref" v="1" dr="AE35" r="AK35" sId="2"/>
    <undo index="0" exp="ref" v="1" dr="AE34" r="AK34" sId="2"/>
    <undo index="0" exp="ref" v="1" dr="AE33" r="AK33" sId="2"/>
    <undo index="0" exp="ref" v="1" dr="AE32" r="AK32" sId="2"/>
    <undo index="0" exp="ref" v="1" dr="AE31" r="AK31" sId="2"/>
    <undo index="0" exp="ref" v="1" dr="AE30" r="AK30" sId="2"/>
    <undo index="0" exp="ref" v="1" dr="AE29" r="AK29" sId="2"/>
    <undo index="0" exp="ref" v="1" dr="AE28" r="AK28" sId="2"/>
    <undo index="0" exp="ref" v="1" dr="AE27" r="AK27" sId="2"/>
    <undo index="0" exp="ref" v="1" dr="AE26" r="AK26" sId="2"/>
    <undo index="0" exp="ref" v="1" dr="AE25" r="AK25" sId="2"/>
    <undo index="0" exp="ref" v="1" dr="AE23" r="AK23" sId="2"/>
    <undo index="0" exp="ref" v="1" dr="AE22" r="AK22" sId="2"/>
    <undo index="0" exp="ref" v="1" dr="AE21" r="AK21" sId="2"/>
    <undo index="0" exp="ref" v="1" dr="AE20" r="AK20" sId="2"/>
    <undo index="0" exp="ref" v="1" dr="AE19" r="AK19" sId="2"/>
    <undo index="0" exp="ref" v="1" dr="AE18" r="AK18" sId="2"/>
    <undo index="0" exp="ref" v="1" dr="AE17" r="AK17" sId="2"/>
    <undo index="0" exp="ref" v="1" dr="AE16" r="AK16" sId="2"/>
    <undo index="0" exp="ref" v="1" dr="AE15" r="AK15" sId="2"/>
    <undo index="0" exp="ref" v="1" dr="AE14" r="AK14" sId="2"/>
    <undo index="0" exp="ref" v="1" dr="AE13" r="AK13" sId="2"/>
    <undo index="0" exp="ref" v="1" dr="AE12" r="AK12" sId="2"/>
    <undo index="0" exp="ref" v="1" dr="AE11" r="AK11" sId="2"/>
    <undo index="0" exp="ref" v="1" dr="AE10" r="AK10" sId="2"/>
    <undo index="0" exp="ref" v="1" dr="AE9" r="AK9" sId="2"/>
    <undo index="0" exp="ref" v="1" dr="AE8" r="AK8" sId="2"/>
    <undo index="0" exp="ref" v="1" dr="AE7" r="AK7" sId="2"/>
    <undo index="0" exp="ref" v="1" dr="AE6" r="AK6" sId="2"/>
    <undo index="0" exp="ref" v="1" dr="AE5" r="AK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V$1:$AV$1048576" dn="Z_50921383_7DBA_4510_9D4A_313E4C433247_.wvu.Cols" sId="2"/>
    <undo index="65535" exp="area" ref3D="1" dr="$AT$1:$AU$1048576" dn="Z_50921383_7DBA_4510_9D4A_313E4C433247_.wvu.Cols" sId="2"/>
    <undo index="1" exp="area" ref3D="1" dr="$AE$1:$AN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T$1:$AU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G$1:$BI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T$1:$AU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G$1:$BI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T$1:$AU$1048576" dn="Z_D36219D0_A7BF_4FA8_8DD8_488F13E3673E_.wvu.Cols" sId="2"/>
    <undo index="65535" exp="area" ref3D="1" dr="$AE$1:$AM$1048576" dn="Z_E5AB5744_4C8A_40CE_9F0B_33627CEEF0B3_.wvu.Cols" sId="2"/>
    <undo index="65535" exp="area" ref3D="1" dr="$A$2:$XFD$3" dn="Z_D804A323_1934_42A5_ADE5_667998EEFD9B_.wvu.PrintTitles" sId="2"/>
    <undo index="65535" exp="area" ref3D="1" dr="$AP$1:$AS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T$1:$AU$1048576" dn="Z_8DC3BF2D_804D_41E7_9D94_D62D5D3A81A6_.wvu.Cols" sId="2"/>
    <undo index="65535" exp="area" ref3D="1" dr="$A$2:$XFD$3" dn="Z_8DC3BF2D_804D_41E7_9D94_D62D5D3A81A6_.wvu.PrintTitles" sId="2"/>
    <undo index="65535" exp="area" ref3D="1" dr="$AP$1:$AS$1048576" dn="Z_8CF23890_B80D_43CE_AC47_A5A077AE53A3_.wvu.Cols" sId="2"/>
    <undo index="65535" exp="area" ref3D="1" dr="$AN$1:$AN$1048576" dn="Z_8CF23890_B80D_43CE_AC47_A5A077AE53A3_.wvu.Cols" sId="2"/>
    <undo index="65535" exp="area" ref3D="1" dr="$A$2:$XFD$3" dn="Z_9A544348_C62B_4C52_9881_7B81D8AABC20_.wvu.PrintTitles" sId="2"/>
    <undo index="65535" exp="area" ref3D="1" dr="$AT$1:$AU$1048576" dn="Z_C22417F1_0922_495C_826E_BDAEA7C2F5B1_.wvu.Cols" sId="2"/>
    <undo index="65535" exp="area" ref3D="1" dr="$AT$1:$AV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T$1:$AV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 dxf="1" quotePrefix="1">
      <nc r="AE1" t="inlineStr">
        <is>
          <t>2018/2019</t>
        </is>
      </nc>
      <ndxf>
        <alignment horizontal="center" vertical="top"/>
      </ndxf>
    </rcc>
    <rcc rId="0" sId="2" dxf="1">
      <nc r="AE2" t="inlineStr">
        <is>
          <t>Technikai órai kapacitás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(kWh/h)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(kWh/h)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0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#REF!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105707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351975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1613287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557939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3">
        <v>0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fill>
          <patternFill patternType="solid">
            <bgColor rgb="FFCCCCFF"/>
          </patternFill>
        </fill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numFmt numFmtId="168" formatCode="#,##0.0"/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numFmt numFmtId="168" formatCode="#,##0.0"/>
        <alignment vertical="center"/>
      </dxf>
    </rfmt>
    <rfmt sheetId="2" sqref="AE525" start="0" length="0">
      <dxf>
        <numFmt numFmtId="168" formatCode="#,##0.0"/>
        <alignment vertical="center"/>
      </dxf>
    </rfmt>
    <rfmt sheetId="2" sqref="AE526" start="0" length="0">
      <dxf>
        <numFmt numFmtId="168" formatCode="#,##0.0"/>
        <alignment vertical="center"/>
      </dxf>
    </rfmt>
    <rfmt sheetId="2" sqref="AE527" start="0" length="0">
      <dxf>
        <numFmt numFmtId="168" formatCode="#,##0.0"/>
        <alignment vertical="center"/>
      </dxf>
    </rfmt>
    <rfmt sheetId="2" sqref="AE528" start="0" length="0">
      <dxf>
        <numFmt numFmtId="168" formatCode="#,##0.0"/>
        <alignment vertical="center"/>
      </dxf>
    </rfmt>
    <rfmt sheetId="2" sqref="AE529" start="0" length="0">
      <dxf>
        <numFmt numFmtId="168" formatCode="#,##0.0"/>
        <alignment vertical="center"/>
      </dxf>
    </rfmt>
    <rfmt sheetId="2" sqref="AE530" start="0" length="0">
      <dxf>
        <numFmt numFmtId="3" formatCode="#,##0"/>
        <alignment vertical="center"/>
      </dxf>
    </rfmt>
    <rfmt sheetId="2" sqref="AE531" start="0" length="0">
      <dxf>
        <numFmt numFmtId="168" formatCode="#,##0.0"/>
        <alignment vertical="center"/>
      </dxf>
    </rfmt>
    <rfmt sheetId="2" sqref="AE532" start="0" length="0">
      <dxf>
        <numFmt numFmtId="168" formatCode="#,##0.0"/>
        <alignment vertical="center"/>
      </dxf>
    </rfmt>
    <rfmt sheetId="2" sqref="AE533" start="0" length="0">
      <dxf>
        <numFmt numFmtId="168" formatCode="#,##0.0"/>
        <alignment vertical="center"/>
      </dxf>
    </rfmt>
    <rfmt sheetId="2" sqref="AE534" start="0" length="0">
      <dxf>
        <numFmt numFmtId="168" formatCode="#,##0.0"/>
        <alignment vertical="center"/>
      </dxf>
    </rfmt>
    <rfmt sheetId="2" sqref="AE535" start="0" length="0">
      <dxf>
        <numFmt numFmtId="168" formatCode="#,##0.0"/>
        <alignment vertical="center"/>
      </dxf>
    </rfmt>
    <rfmt sheetId="2" sqref="AE536" start="0" length="0">
      <dxf>
        <numFmt numFmtId="168" formatCode="#,##0.0"/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numFmt numFmtId="168" formatCode="#,##0.0"/>
        <alignment vertical="center"/>
      </dxf>
    </rfmt>
    <rfmt sheetId="2" sqref="AE541" start="0" length="0">
      <dxf>
        <numFmt numFmtId="168" formatCode="#,##0.0"/>
        <alignment vertical="center"/>
      </dxf>
    </rfmt>
    <rfmt sheetId="2" sqref="AE542" start="0" length="0">
      <dxf>
        <numFmt numFmtId="168" formatCode="#,##0.0"/>
        <alignment vertical="center"/>
      </dxf>
    </rfmt>
    <rfmt sheetId="2" sqref="AE543" start="0" length="0">
      <dxf>
        <numFmt numFmtId="168" formatCode="#,##0.0"/>
        <alignment vertical="center"/>
      </dxf>
    </rfmt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fmt sheetId="2" sqref="AE546" start="0" length="0">
      <dxf>
        <numFmt numFmtId="168" formatCode="#,##0.0"/>
        <alignment vertical="center"/>
      </dxf>
    </rfmt>
    <rfmt sheetId="2" sqref="AE547" start="0" length="0">
      <dxf>
        <numFmt numFmtId="168" formatCode="#,##0.0"/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5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U$1:$AU$1048576" dn="Z_50921383_7DBA_4510_9D4A_313E4C433247_.wvu.Cols" sId="2"/>
    <undo index="65535" exp="area" ref3D="1" dr="$AS$1:$AT$1048576" dn="Z_50921383_7DBA_4510_9D4A_313E4C433247_.wvu.Cols" sId="2"/>
    <undo index="1" exp="area" ref3D="1" dr="$AE$1:$AM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S$1:$AT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F$1:$BH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S$1:$AT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F$1:$BH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S$1:$AT$1048576" dn="Z_D36219D0_A7BF_4FA8_8DD8_488F13E3673E_.wvu.Cols" sId="2"/>
    <undo index="65535" exp="area" ref3D="1" dr="$AE$1:$AL$1048576" dn="Z_E5AB5744_4C8A_40CE_9F0B_33627CEEF0B3_.wvu.Cols" sId="2"/>
    <undo index="65535" exp="area" ref3D="1" dr="$A$2:$XFD$3" dn="Z_D804A323_1934_42A5_ADE5_667998EEFD9B_.wvu.PrintTitles" sId="2"/>
    <undo index="65535" exp="area" ref3D="1" dr="$AO$1:$AR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S$1:$AT$1048576" dn="Z_8DC3BF2D_804D_41E7_9D94_D62D5D3A81A6_.wvu.Cols" sId="2"/>
    <undo index="65535" exp="area" ref3D="1" dr="$A$2:$XFD$3" dn="Z_8DC3BF2D_804D_41E7_9D94_D62D5D3A81A6_.wvu.PrintTitles" sId="2"/>
    <undo index="65535" exp="area" ref3D="1" dr="$AO$1:$AR$1048576" dn="Z_8CF23890_B80D_43CE_AC47_A5A077AE53A3_.wvu.Cols" sId="2"/>
    <undo index="65535" exp="area" ref3D="1" dr="$AM$1:$AM$1048576" dn="Z_8CF23890_B80D_43CE_AC47_A5A077AE53A3_.wvu.Cols" sId="2"/>
    <undo index="65535" exp="area" ref3D="1" dr="$A$2:$XFD$3" dn="Z_9A544348_C62B_4C52_9881_7B81D8AABC20_.wvu.PrintTitles" sId="2"/>
    <undo index="65535" exp="area" ref3D="1" dr="$AS$1:$AT$1048576" dn="Z_C22417F1_0922_495C_826E_BDAEA7C2F5B1_.wvu.Cols" sId="2"/>
    <undo index="65535" exp="area" ref3D="1" dr="$AS$1:$AU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S$1:$AU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 dxf="1" quotePrefix="1">
      <nc r="AE1" t="inlineStr">
        <is>
          <t>2018/2019</t>
        </is>
      </nc>
      <ndxf>
        <alignment horizontal="center" vertical="top"/>
      </ndxf>
    </rcc>
    <rcc rId="0" sId="2" dxf="1">
      <nc r="AE2" t="inlineStr">
        <is>
          <t>Technikai napi kapacitás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(kWh/nap)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(kWh/day)</t>
        </is>
      </nc>
      <ndxf>
        <font>
          <b/>
          <sz val="11"/>
          <family val="2"/>
        </font>
        <numFmt numFmtId="168" formatCode="#,##0.0"/>
        <fill>
          <patternFill patternType="solid">
            <bgColor rgb="FFCCCCFF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0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SUM(AE21:AE22)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SUM(AE34:AE35)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SUM(AE39:AE41)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#REF!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SUM(AE47:AE48)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SUM(AE52:AE53)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SUM(AE55:AE56)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SUM(AE61:AE63)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SUM(AE65:AE75)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SUM(AE87:AE88)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SUM(AE95:AE97)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SUM(AE100:AE102)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SUM(AE104:AE105)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SUM(AE107:AE108)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9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SUM(AE125:AE126)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SUM(AE134:AE135)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SUM(AE137:AE138)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SUM(AE143:AE144)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SUM(AE146:AE148)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SUM(AE151:AE152)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SUM(AE175:AE176)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SUM(AE178:AE180)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SUM(AE186:AE188)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SUM(AE191:AE194)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SUM(AE199:AE200)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SUM(AE207:AE208)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SUM(AE223:AE224)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SUM(AE226:AE227)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SUM(AE235:AE236)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SUM(AE248:AE249)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SUM(AE251:AE252)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SUM(AE259:AE260)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SUM(AE267:AE268)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SUM(AE290:AE292)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SUM(AE297:AE298)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SUM(AE302:AE303)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SUM(AE317:AE319)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SUM(AE326:AE327)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SUM(AE344:AE345)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SUM(AE349:AE350)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SUM(AE358:AE359)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SUM(AE366:AE367)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SUM(AE372:AE373)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SUM(AE375:AE376)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#REF!*24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SUM(AE379:AE381)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SUM(AE383:AE385)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SUM(AE387:AE388)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SUM(AE391:AE392)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SUM(AE397:AE398)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SUM(AE400:AE402)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SUM(AE404:AE406)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SUM(AE425:AE427)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SUM(AE429:AE430)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SUM(AE441:AE442)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SUM(AE446:AE447)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SUM(AE456:AE458)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SUM(AE461:AE463)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SUM(AE468:AE469)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" formatCode="#,##0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SUM(AE477:AE480)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3">
        <v>0</v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6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7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8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1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92">
        <f>#REF!</f>
      </nc>
      <n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3" start="0" length="0">
      <dxf>
        <numFmt numFmtId="3" formatCode="#,##0"/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3" formatCode="#,##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fill>
          <patternFill patternType="solid">
            <bgColor rgb="FFCCCCFF"/>
          </patternFill>
        </fill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numFmt numFmtId="168" formatCode="#,##0.0"/>
        <alignment vertical="center"/>
      </dxf>
    </rfmt>
    <rfmt sheetId="2" sqref="AE522" start="0" length="0">
      <dxf>
        <numFmt numFmtId="168" formatCode="#,##0.0"/>
        <alignment vertical="center"/>
      </dxf>
    </rfmt>
    <rfmt sheetId="2" sqref="AE523" start="0" length="0">
      <dxf>
        <numFmt numFmtId="168" formatCode="#,##0.0"/>
        <alignment vertical="center"/>
      </dxf>
    </rfmt>
    <rfmt sheetId="2" sqref="AE524" start="0" length="0">
      <dxf>
        <numFmt numFmtId="168" formatCode="#,##0.0"/>
        <alignment vertical="center"/>
      </dxf>
    </rfmt>
    <rfmt sheetId="2" sqref="AE525" start="0" length="0">
      <dxf>
        <numFmt numFmtId="168" formatCode="#,##0.0"/>
        <alignment vertical="center"/>
      </dxf>
    </rfmt>
    <rfmt sheetId="2" sqref="AE526" start="0" length="0">
      <dxf>
        <numFmt numFmtId="168" formatCode="#,##0.0"/>
        <alignment vertical="center"/>
      </dxf>
    </rfmt>
    <rfmt sheetId="2" sqref="AE527" start="0" length="0">
      <dxf>
        <numFmt numFmtId="168" formatCode="#,##0.0"/>
        <alignment vertical="center"/>
      </dxf>
    </rfmt>
    <rfmt sheetId="2" sqref="AE528" start="0" length="0">
      <dxf>
        <numFmt numFmtId="168" formatCode="#,##0.0"/>
        <alignment vertical="center"/>
      </dxf>
    </rfmt>
    <rfmt sheetId="2" sqref="AE529" start="0" length="0">
      <dxf>
        <numFmt numFmtId="168" formatCode="#,##0.0"/>
        <alignment vertical="center"/>
      </dxf>
    </rfmt>
    <rfmt sheetId="2" sqref="AE530" start="0" length="0">
      <dxf>
        <numFmt numFmtId="3" formatCode="#,##0"/>
        <alignment vertical="center"/>
      </dxf>
    </rfmt>
    <rfmt sheetId="2" sqref="AE531" start="0" length="0">
      <dxf>
        <numFmt numFmtId="168" formatCode="#,##0.0"/>
        <alignment vertical="center"/>
      </dxf>
    </rfmt>
    <rfmt sheetId="2" sqref="AE532" start="0" length="0">
      <dxf>
        <numFmt numFmtId="168" formatCode="#,##0.0"/>
        <alignment vertical="center"/>
      </dxf>
    </rfmt>
    <rfmt sheetId="2" sqref="AE533" start="0" length="0">
      <dxf>
        <numFmt numFmtId="168" formatCode="#,##0.0"/>
        <alignment vertical="center"/>
      </dxf>
    </rfmt>
    <rfmt sheetId="2" sqref="AE534" start="0" length="0">
      <dxf>
        <numFmt numFmtId="168" formatCode="#,##0.0"/>
        <alignment vertical="center"/>
      </dxf>
    </rfmt>
    <rfmt sheetId="2" sqref="AE535" start="0" length="0">
      <dxf>
        <numFmt numFmtId="168" formatCode="#,##0.0"/>
        <alignment vertical="center"/>
      </dxf>
    </rfmt>
    <rfmt sheetId="2" sqref="AE536" start="0" length="0">
      <dxf>
        <numFmt numFmtId="168" formatCode="#,##0.0"/>
        <fill>
          <patternFill patternType="solid">
            <bgColor rgb="FFFFC000"/>
          </patternFill>
        </fill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numFmt numFmtId="168" formatCode="#,##0.0"/>
        <alignment vertical="center"/>
      </dxf>
    </rfmt>
    <rfmt sheetId="2" sqref="AE541" start="0" length="0">
      <dxf>
        <numFmt numFmtId="168" formatCode="#,##0.0"/>
        <alignment vertical="center"/>
      </dxf>
    </rfmt>
    <rfmt sheetId="2" sqref="AE542" start="0" length="0">
      <dxf>
        <numFmt numFmtId="168" formatCode="#,##0.0"/>
        <alignment vertical="center"/>
      </dxf>
    </rfmt>
    <rfmt sheetId="2" sqref="AE543" start="0" length="0">
      <dxf>
        <numFmt numFmtId="168" formatCode="#,##0.0"/>
        <alignment vertical="center"/>
      </dxf>
    </rfmt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fmt sheetId="2" sqref="AE546" start="0" length="0">
      <dxf>
        <numFmt numFmtId="168" formatCode="#,##0.0"/>
        <alignment vertical="center"/>
      </dxf>
    </rfmt>
    <rfmt sheetId="2" sqref="AE547" start="0" length="0">
      <dxf>
        <numFmt numFmtId="168" formatCode="#,##0.0"/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6" sId="2" ref="AE1:AE1048576" action="deleteCol">
    <undo index="0" exp="ref" v="1" dr="AE547" r="AF547" sId="2"/>
    <undo index="0" exp="ref" v="1" dr="AE543" r="AF543" sId="2"/>
    <undo index="0" exp="ref" v="1" dr="AE496" r="AF496" sId="2"/>
    <undo index="0" exp="ref" v="1" dr="AE490" r="AF490" sId="2"/>
    <undo index="0" exp="ref" v="1" dr="AE489" r="AF489" sId="2"/>
    <undo index="0" exp="ref" v="1" dr="AE488" r="AF488" sId="2"/>
    <undo index="65535" exp="ref" v="1" dr="AE487" r="AG487" sId="2"/>
    <undo index="0" exp="ref" v="1" dr="AE487" r="AF487" sId="2"/>
    <undo index="0" exp="ref" v="1" dr="AE486" r="AF486" sId="2"/>
    <undo index="65535" exp="ref" v="1" dr="AE485" r="AG485" sId="2"/>
    <undo index="0" exp="ref" v="1" dr="AE485" r="AF485" sId="2"/>
    <undo index="65535" exp="ref" v="1" dr="AE483" r="AG483" sId="2"/>
    <undo index="0" exp="ref" v="1" dr="AE483" r="AF483" sId="2"/>
    <undo index="65535" exp="ref" v="1" dr="AE482" r="AG482" sId="2"/>
    <undo index="0" exp="ref" v="1" dr="AE482" r="AF482" sId="2"/>
    <undo index="0" exp="ref" v="1" dr="AE480" r="AF480" sId="2"/>
    <undo index="0" exp="ref" v="1" dr="AE479" r="AF479" sId="2"/>
    <undo index="0" exp="ref" v="1" dr="AE478" r="AF478" sId="2"/>
    <undo index="0" exp="ref" v="1" dr="AE477" r="AF477" sId="2"/>
    <undo index="0" exp="ref" v="1" dr="AE476" r="AF476" sId="2"/>
    <undo index="0" exp="ref" v="1" dr="AE472" r="AF472" sId="2"/>
    <undo index="0" exp="ref" v="1" dr="AE471" r="AF471" sId="2"/>
    <undo index="0" exp="ref" v="1" dr="AE470" r="AF470" sId="2"/>
    <undo index="0" exp="ref" v="1" dr="AE469" r="AF469" sId="2"/>
    <undo index="0" exp="ref" v="1" dr="AE468" r="AF468" sId="2"/>
    <undo index="0" exp="ref" v="1" dr="AE466" r="AF466" sId="2"/>
    <undo index="0" exp="ref" v="1" dr="AE465" r="AF465" sId="2"/>
    <undo index="0" exp="ref" v="1" dr="AE464" r="AF464" sId="2"/>
    <undo index="0" exp="ref" v="1" dr="AE463" r="AF463" sId="2"/>
    <undo index="0" exp="ref" v="1" dr="AE462" r="AF462" sId="2"/>
    <undo index="0" exp="ref" v="1" dr="AE461" r="AF461" sId="2"/>
    <undo index="0" exp="ref" v="1" dr="AE459" r="AF459" sId="2"/>
    <undo index="0" exp="ref" v="1" dr="AE458" r="AF458" sId="2"/>
    <undo index="0" exp="ref" v="1" dr="AE457" r="AF457" sId="2"/>
    <undo index="0" exp="ref" v="1" dr="AE456" r="AF456" sId="2"/>
    <undo index="0" exp="ref" v="1" dr="AE454" r="AF454" sId="2"/>
    <undo index="0" exp="ref" v="1" dr="AE453" r="AF453" sId="2"/>
    <undo index="0" exp="ref" v="1" dr="AE452" r="AF452" sId="2"/>
    <undo index="0" exp="ref" v="1" dr="AE451" r="AF451" sId="2"/>
    <undo index="0" exp="ref" v="1" dr="AE450" r="AF450" sId="2"/>
    <undo index="0" exp="ref" v="1" dr="AE449" r="AF449" sId="2"/>
    <undo index="0" exp="ref" v="1" dr="AE448" r="AF448" sId="2"/>
    <undo index="0" exp="ref" v="1" dr="AE447" r="AF447" sId="2"/>
    <undo index="0" exp="ref" v="1" dr="AE446" r="AF446" sId="2"/>
    <undo index="0" exp="ref" v="1" dr="AE444" r="AF444" sId="2"/>
    <undo index="0" exp="ref" v="1" dr="AE443" r="AF443" sId="2"/>
    <undo index="0" exp="ref" v="1" dr="AE442" r="AF442" sId="2"/>
    <undo index="0" exp="ref" v="1" dr="AE441" r="AF441" sId="2"/>
    <undo index="0" exp="ref" v="1" dr="AE439" r="AF439" sId="2"/>
    <undo index="0" exp="ref" v="1" dr="AE438" r="AF438" sId="2"/>
    <undo index="0" exp="ref" v="1" dr="AE437" r="AF437" sId="2"/>
    <undo index="0" exp="ref" v="1" dr="AE435" r="AF435" sId="2"/>
    <undo index="0" exp="ref" v="1" dr="AE434" r="AF434" sId="2"/>
    <undo index="0" exp="ref" v="1" dr="AE433" r="AF433" sId="2"/>
    <undo index="0" exp="ref" v="1" dr="AE432" r="AF432" sId="2"/>
    <undo index="0" exp="ref" v="1" dr="AE431" r="AF431" sId="2"/>
    <undo index="0" exp="ref" v="1" dr="AE430" r="AF430" sId="2"/>
    <undo index="0" exp="ref" v="1" dr="AE429" r="AF429" sId="2"/>
    <undo index="0" exp="ref" v="1" dr="AE427" r="AF427" sId="2"/>
    <undo index="0" exp="ref" v="1" dr="AE426" r="AF426" sId="2"/>
    <undo index="0" exp="ref" v="1" dr="AE425" r="AF425" sId="2"/>
    <undo index="0" exp="ref" v="1" dr="AE423" r="AF423" sId="2"/>
    <undo index="0" exp="ref" v="1" dr="AE422" r="AF422" sId="2"/>
    <undo index="0" exp="ref" v="1" dr="AE421" r="AF421" sId="2"/>
    <undo index="0" exp="ref" v="1" dr="AE419" r="AF419" sId="2"/>
    <undo index="0" exp="ref" v="1" dr="AE418" r="AF418" sId="2"/>
    <undo index="0" exp="ref" v="1" dr="AE417" r="AF417" sId="2"/>
    <undo index="0" exp="ref" v="1" dr="AE416" r="AF416" sId="2"/>
    <undo index="0" exp="ref" v="1" dr="AE415" r="AF415" sId="2"/>
    <undo index="0" exp="ref" v="1" dr="AE414" r="AF414" sId="2"/>
    <undo index="0" exp="ref" v="1" dr="AE413" r="AF413" sId="2"/>
    <undo index="0" exp="ref" v="1" dr="AE412" r="AF412" sId="2"/>
    <undo index="0" exp="ref" v="1" dr="AE411" r="AF411" sId="2"/>
    <undo index="0" exp="ref" v="1" dr="AE410" r="AF410" sId="2"/>
    <undo index="0" exp="ref" v="1" dr="AE409" r="AF409" sId="2"/>
    <undo index="0" exp="ref" v="1" dr="AE408" r="AF408" sId="2"/>
    <undo index="0" exp="ref" v="1" dr="AE407" r="AF407" sId="2"/>
    <undo index="0" exp="ref" v="1" dr="AE406" r="AF406" sId="2"/>
    <undo index="0" exp="ref" v="1" dr="AE405" r="AF405" sId="2"/>
    <undo index="0" exp="ref" v="1" dr="AE404" r="AF404" sId="2"/>
    <undo index="0" exp="ref" v="1" dr="AE402" r="AF402" sId="2"/>
    <undo index="0" exp="ref" v="1" dr="AE401" r="AF401" sId="2"/>
    <undo index="0" exp="ref" v="1" dr="AE400" r="AF400" sId="2"/>
    <undo index="0" exp="ref" v="1" dr="AE398" r="AF398" sId="2"/>
    <undo index="0" exp="ref" v="1" dr="AE397" r="AF397" sId="2"/>
    <undo index="0" exp="ref" v="1" dr="AE395" r="AF395" sId="2"/>
    <undo index="0" exp="ref" v="1" dr="AE394" r="AF394" sId="2"/>
    <undo index="0" exp="ref" v="1" dr="AE393" r="AF393" sId="2"/>
    <undo index="0" exp="ref" v="1" dr="AE392" r="AF392" sId="2"/>
    <undo index="0" exp="ref" v="1" dr="AE391" r="AF391" sId="2"/>
    <undo index="0" exp="ref" v="1" dr="AE389" r="AF389" sId="2"/>
    <undo index="0" exp="ref" v="1" dr="AE388" r="AF388" sId="2"/>
    <undo index="0" exp="ref" v="1" dr="AE387" r="AF387" sId="2"/>
    <undo index="0" exp="ref" v="1" dr="AE385" r="AF385" sId="2"/>
    <undo index="0" exp="ref" v="1" dr="AE384" r="AF384" sId="2"/>
    <undo index="0" exp="ref" v="1" dr="AE383" r="AF383" sId="2"/>
    <undo index="0" exp="ref" v="1" dr="AE381" r="AF381" sId="2"/>
    <undo index="0" exp="ref" v="1" dr="AE380" r="AF380" sId="2"/>
    <undo index="0" exp="ref" v="1" dr="AE379" r="AF379" sId="2"/>
    <undo index="0" exp="ref" v="1" dr="AE377" r="AF377" sId="2"/>
    <undo index="0" exp="ref" v="1" dr="AE376" r="AF376" sId="2"/>
    <undo index="0" exp="ref" v="1" dr="AE375" r="AF375" sId="2"/>
    <undo index="0" exp="ref" v="1" dr="AE373" r="AF373" sId="2"/>
    <undo index="0" exp="ref" v="1" dr="AE372" r="AF372" sId="2"/>
    <undo index="0" exp="ref" v="1" dr="AE370" r="AF370" sId="2"/>
    <undo index="0" exp="ref" v="1" dr="AE369" r="AF369" sId="2"/>
    <undo index="0" exp="ref" v="1" dr="AE368" r="AF368" sId="2"/>
    <undo index="0" exp="ref" v="1" dr="AE367" r="AF367" sId="2"/>
    <undo index="0" exp="ref" v="1" dr="AE366" r="AF366" sId="2"/>
    <undo index="0" exp="ref" v="1" dr="AE364" r="AF364" sId="2"/>
    <undo index="0" exp="ref" v="1" dr="AE363" r="AF363" sId="2"/>
    <undo index="0" exp="ref" v="1" dr="AE362" r="AF362" sId="2"/>
    <undo index="0" exp="ref" v="1" dr="AE361" r="AF361" sId="2"/>
    <undo index="0" exp="ref" v="1" dr="AE360" r="AF360" sId="2"/>
    <undo index="0" exp="ref" v="1" dr="AE359" r="AF359" sId="2"/>
    <undo index="0" exp="ref" v="1" dr="AE358" r="AF358" sId="2"/>
    <undo index="0" exp="ref" v="1" dr="AE356" r="AF356" sId="2"/>
    <undo index="0" exp="ref" v="1" dr="AE355" r="AF355" sId="2"/>
    <undo index="0" exp="ref" v="1" dr="AE354" r="AF354" sId="2"/>
    <undo index="0" exp="ref" v="1" dr="AE353" r="AF353" sId="2"/>
    <undo index="0" exp="ref" v="1" dr="AE352" r="AF352" sId="2"/>
    <undo index="0" exp="ref" v="1" dr="AE351" r="AF351" sId="2"/>
    <undo index="0" exp="ref" v="1" dr="AE350" r="AF350" sId="2"/>
    <undo index="0" exp="ref" v="1" dr="AE349" r="AF349" sId="2"/>
    <undo index="0" exp="ref" v="1" dr="AE347" r="AF347" sId="2"/>
    <undo index="0" exp="ref" v="1" dr="AE346" r="AF346" sId="2"/>
    <undo index="0" exp="ref" v="1" dr="AE345" r="AF345" sId="2"/>
    <undo index="0" exp="ref" v="1" dr="AE344" r="AF344" sId="2"/>
    <undo index="0" exp="ref" v="1" dr="AE342" r="AF342" sId="2"/>
    <undo index="0" exp="ref" v="1" dr="AE341" r="AF341" sId="2"/>
    <undo index="0" exp="ref" v="1" dr="AE340" r="AF340" sId="2"/>
    <undo index="0" exp="ref" v="1" dr="AE339" r="AF339" sId="2"/>
    <undo index="0" exp="ref" v="1" dr="AE338" r="AF338" sId="2"/>
    <undo index="0" exp="ref" v="1" dr="AE337" r="AF337" sId="2"/>
    <undo index="0" exp="ref" v="1" dr="AE336" r="AF336" sId="2"/>
    <undo index="0" exp="ref" v="1" dr="AE335" r="AF335" sId="2"/>
    <undo index="0" exp="ref" v="1" dr="AE334" r="AF334" sId="2"/>
    <undo index="0" exp="ref" v="1" dr="AE333" r="AF333" sId="2"/>
    <undo index="0" exp="ref" v="1" dr="AE332" r="AF332" sId="2"/>
    <undo index="0" exp="ref" v="1" dr="AE331" r="AF331" sId="2"/>
    <undo index="0" exp="ref" v="1" dr="AE330" r="AF330" sId="2"/>
    <undo index="0" exp="ref" v="1" dr="AE329" r="AF329" sId="2"/>
    <undo index="0" exp="ref" v="1" dr="AE328" r="AF328" sId="2"/>
    <undo index="0" exp="ref" v="1" dr="AE327" r="AF327" sId="2"/>
    <undo index="0" exp="ref" v="1" dr="AE326" r="AF326" sId="2"/>
    <undo index="0" exp="ref" v="1" dr="AE324" r="AF324" sId="2"/>
    <undo index="0" exp="ref" v="1" dr="AE323" r="AF323" sId="2"/>
    <undo index="0" exp="ref" v="1" dr="AE322" r="AF322" sId="2"/>
    <undo index="0" exp="ref" v="1" dr="AE321" r="AF321" sId="2"/>
    <undo index="0" exp="ref" v="1" dr="AE320" r="AF320" sId="2"/>
    <undo index="0" exp="ref" v="1" dr="AE319" r="AF319" sId="2"/>
    <undo index="0" exp="ref" v="1" dr="AE318" r="AF318" sId="2"/>
    <undo index="0" exp="ref" v="1" dr="AE317" r="AF317" sId="2"/>
    <undo index="0" exp="ref" v="1" dr="AE315" r="AF315" sId="2"/>
    <undo index="0" exp="ref" v="1" dr="AE314" r="AF314" sId="2"/>
    <undo index="0" exp="ref" v="1" dr="AE313" r="AF313" sId="2"/>
    <undo index="0" exp="ref" v="1" dr="AE312" r="AF312" sId="2"/>
    <undo index="0" exp="ref" v="1" dr="AE311" r="AF311" sId="2"/>
    <undo index="0" exp="ref" v="1" dr="AE310" r="AF310" sId="2"/>
    <undo index="0" exp="ref" v="1" dr="AE309" r="AF309" sId="2"/>
    <undo index="0" exp="ref" v="1" dr="AE308" r="AF308" sId="2"/>
    <undo index="0" exp="ref" v="1" dr="AE307" r="AF307" sId="2"/>
    <undo index="0" exp="ref" v="1" dr="AE306" r="AF306" sId="2"/>
    <undo index="0" exp="ref" v="1" dr="AE305" r="AF305" sId="2"/>
    <undo index="0" exp="ref" v="1" dr="AE304" r="AF304" sId="2"/>
    <undo index="0" exp="ref" v="1" dr="AE303" r="AF303" sId="2"/>
    <undo index="0" exp="ref" v="1" dr="AE302" r="AF302" sId="2"/>
    <undo index="0" exp="ref" v="1" dr="AE300" r="AF300" sId="2"/>
    <undo index="0" exp="ref" v="1" dr="AE299" r="AF299" sId="2"/>
    <undo index="0" exp="ref" v="1" dr="AE298" r="AF298" sId="2"/>
    <undo index="0" exp="ref" v="1" dr="AE297" r="AF297" sId="2"/>
    <undo index="0" exp="ref" v="1" dr="AE295" r="AF295" sId="2"/>
    <undo index="0" exp="ref" v="1" dr="AE294" r="AF294" sId="2"/>
    <undo index="0" exp="ref" v="1" dr="AE292" r="AF292" sId="2"/>
    <undo index="0" exp="ref" v="1" dr="AE291" r="AF291" sId="2"/>
    <undo index="0" exp="ref" v="1" dr="AE290" r="AF290" sId="2"/>
    <undo index="0" exp="ref" v="1" dr="AE288" r="AF288" sId="2"/>
    <undo index="0" exp="ref" v="1" dr="AE287" r="AF287" sId="2"/>
    <undo index="0" exp="ref" v="1" dr="AE286" r="AF286" sId="2"/>
    <undo index="0" exp="ref" v="1" dr="AE285" r="AF285" sId="2"/>
    <undo index="0" exp="ref" v="1" dr="AE284" r="AF284" sId="2"/>
    <undo index="0" exp="ref" v="1" dr="AE283" r="AF283" sId="2"/>
    <undo index="0" exp="ref" v="1" dr="AE282" r="AF282" sId="2"/>
    <undo index="0" exp="ref" v="1" dr="AE281" r="AF281" sId="2"/>
    <undo index="0" exp="ref" v="1" dr="AE280" r="AF280" sId="2"/>
    <undo index="0" exp="ref" v="1" dr="AE279" r="AF279" sId="2"/>
    <undo index="0" exp="ref" v="1" dr="AE278" r="AF278" sId="2"/>
    <undo index="0" exp="ref" v="1" dr="AE277" r="AF277" sId="2"/>
    <undo index="0" exp="ref" v="1" dr="AE276" r="AF276" sId="2"/>
    <undo index="0" exp="ref" v="1" dr="AE275" r="AF275" sId="2"/>
    <undo index="0" exp="ref" v="1" dr="AE274" r="AF274" sId="2"/>
    <undo index="0" exp="ref" v="1" dr="AE272" r="AF272" sId="2"/>
    <undo index="0" exp="ref" v="1" dr="AE271" r="AF271" sId="2"/>
    <undo index="0" exp="ref" v="1" dr="AE270" r="AF270" sId="2"/>
    <undo index="0" exp="ref" v="1" dr="AE269" r="AF269" sId="2"/>
    <undo index="0" exp="ref" v="1" dr="AE268" r="AF268" sId="2"/>
    <undo index="0" exp="ref" v="1" dr="AE267" r="AF267" sId="2"/>
    <undo index="0" exp="ref" v="1" dr="AE265" r="AF265" sId="2"/>
    <undo index="0" exp="ref" v="1" dr="AE264" r="AF264" sId="2"/>
    <undo index="0" exp="ref" v="1" dr="AE263" r="AF263" sId="2"/>
    <undo index="0" exp="ref" v="1" dr="AE262" r="AF262" sId="2"/>
    <undo index="0" exp="ref" v="1" dr="AE261" r="AF261" sId="2"/>
    <undo index="0" exp="ref" v="1" dr="AE260" r="AF260" sId="2"/>
    <undo index="0" exp="ref" v="1" dr="AE259" r="AF259" sId="2"/>
    <undo index="0" exp="ref" v="1" dr="AE257" r="AF257" sId="2"/>
    <undo index="0" exp="ref" v="1" dr="AE256" r="AF256" sId="2"/>
    <undo index="0" exp="ref" v="1" dr="AE255" r="AF255" sId="2"/>
    <undo index="0" exp="ref" v="1" dr="AE254" r="AF254" sId="2"/>
    <undo index="0" exp="ref" v="1" dr="AE253" r="AF253" sId="2"/>
    <undo index="0" exp="ref" v="1" dr="AE252" r="AF252" sId="2"/>
    <undo index="0" exp="ref" v="1" dr="AE251" r="AF251" sId="2"/>
    <undo index="0" exp="ref" v="1" dr="AE249" r="AF249" sId="2"/>
    <undo index="0" exp="ref" v="1" dr="AE248" r="AF248" sId="2"/>
    <undo index="0" exp="ref" v="1" dr="AE246" r="AF246" sId="2"/>
    <undo index="0" exp="ref" v="1" dr="AE245" r="AF245" sId="2"/>
    <undo index="0" exp="ref" v="1" dr="AE244" r="AF244" sId="2"/>
    <undo index="0" exp="ref" v="1" dr="AE243" r="AF243" sId="2"/>
    <undo index="0" exp="ref" v="1" dr="AE242" r="AF242" sId="2"/>
    <undo index="0" exp="ref" v="1" dr="AE241" r="AF241" sId="2"/>
    <undo index="0" exp="ref" v="1" dr="AE240" r="AF240" sId="2"/>
    <undo index="0" exp="ref" v="1" dr="AE239" r="AF239" sId="2"/>
    <undo index="0" exp="ref" v="1" dr="AE238" r="AF238" sId="2"/>
    <undo index="0" exp="ref" v="1" dr="AE237" r="AF237" sId="2"/>
    <undo index="0" exp="ref" v="1" dr="AE236" r="AF236" sId="2"/>
    <undo index="0" exp="ref" v="1" dr="AE235" r="AF235" sId="2"/>
    <undo index="0" exp="ref" v="1" dr="AE233" r="AF233" sId="2"/>
    <undo index="0" exp="ref" v="1" dr="AE232" r="AF232" sId="2"/>
    <undo index="0" exp="ref" v="1" dr="AE231" r="AF231" sId="2"/>
    <undo index="0" exp="ref" v="1" dr="AE230" r="AF230" sId="2"/>
    <undo index="0" exp="ref" v="1" dr="AE229" r="AF229" sId="2"/>
    <undo index="0" exp="ref" v="1" dr="AE228" r="AF228" sId="2"/>
    <undo index="0" exp="ref" v="1" dr="AE227" r="AF227" sId="2"/>
    <undo index="0" exp="ref" v="1" dr="AE226" r="AF226" sId="2"/>
    <undo index="0" exp="ref" v="1" dr="AE224" r="AF224" sId="2"/>
    <undo index="0" exp="ref" v="1" dr="AE223" r="AF223" sId="2"/>
    <undo index="0" exp="ref" v="1" dr="AE221" r="AF221" sId="2"/>
    <undo index="0" exp="ref" v="1" dr="AE220" r="AF220" sId="2"/>
    <undo index="0" exp="ref" v="1" dr="AE219" r="AF219" sId="2"/>
    <undo index="0" exp="ref" v="1" dr="AE218" r="AF218" sId="2"/>
    <undo index="0" exp="ref" v="1" dr="AE217" r="AF217" sId="2"/>
    <undo index="0" exp="ref" v="1" dr="AE216" r="AF216" sId="2"/>
    <undo index="0" exp="ref" v="1" dr="AE215" r="AF215" sId="2"/>
    <undo index="0" exp="ref" v="1" dr="AE214" r="AF214" sId="2"/>
    <undo index="0" exp="ref" v="1" dr="AE213" r="AF213" sId="2"/>
    <undo index="0" exp="ref" v="1" dr="AE212" r="AF212" sId="2"/>
    <undo index="0" exp="ref" v="1" dr="AE211" r="AF211" sId="2"/>
    <undo index="0" exp="ref" v="1" dr="AE210" r="AF210" sId="2"/>
    <undo index="0" exp="ref" v="1" dr="AE209" r="AF209" sId="2"/>
    <undo index="0" exp="ref" v="1" dr="AE208" r="AF208" sId="2"/>
    <undo index="0" exp="ref" v="1" dr="AE207" r="AF207" sId="2"/>
    <undo index="0" exp="ref" v="1" dr="AE205" r="AF205" sId="2"/>
    <undo index="0" exp="ref" v="1" dr="AE204" r="AF204" sId="2"/>
    <undo index="0" exp="ref" v="1" dr="AE203" r="AF203" sId="2"/>
    <undo index="0" exp="ref" v="1" dr="AE202" r="AF202" sId="2"/>
    <undo index="65535" exp="ref" v="1" dr="AE201" r="AG201" sId="2"/>
    <undo index="0" exp="ref" v="1" dr="AE201" r="AF201" sId="2"/>
    <undo index="0" exp="ref" v="1" dr="AE200" r="AF200" sId="2"/>
    <undo index="0" exp="ref" v="1" dr="AE199" r="AF199" sId="2"/>
    <undo index="0" exp="ref" v="1" dr="AE197" r="AF197" sId="2"/>
    <undo index="0" exp="ref" v="1" dr="AE196" r="AF196" sId="2"/>
    <undo index="0" exp="ref" v="1" dr="AE195" r="AF195" sId="2"/>
    <undo index="0" exp="ref" v="1" dr="AE194" r="AF194" sId="2"/>
    <undo index="0" exp="ref" v="1" dr="AE193" r="AF193" sId="2"/>
    <undo index="0" exp="ref" v="1" dr="AE192" r="AF192" sId="2"/>
    <undo index="0" exp="ref" v="1" dr="AE191" r="AF191" sId="2"/>
    <undo index="0" exp="ref" v="1" dr="AE189" r="AF189" sId="2"/>
    <undo index="0" exp="ref" v="1" dr="AE188" r="AF188" sId="2"/>
    <undo index="0" exp="ref" v="1" dr="AE187" r="AF187" sId="2"/>
    <undo index="0" exp="ref" v="1" dr="AE186" r="AF186" sId="2"/>
    <undo index="0" exp="ref" v="1" dr="AE184" r="AF184" sId="2"/>
    <undo index="0" exp="ref" v="1" dr="AE183" r="AF183" sId="2"/>
    <undo index="0" exp="ref" v="1" dr="AE182" r="AF182" sId="2"/>
    <undo index="0" exp="ref" v="1" dr="AE181" r="AF181" sId="2"/>
    <undo index="0" exp="ref" v="1" dr="AE180" r="AF180" sId="2"/>
    <undo index="0" exp="ref" v="1" dr="AE179" r="AF179" sId="2"/>
    <undo index="0" exp="ref" v="1" dr="AE178" r="AF178" sId="2"/>
    <undo index="0" exp="ref" v="1" dr="AE176" r="AF176" sId="2"/>
    <undo index="0" exp="ref" v="1" dr="AE175" r="AF175" sId="2"/>
    <undo index="0" exp="ref" v="1" dr="AE173" r="AF173" sId="2"/>
    <undo index="0" exp="ref" v="1" dr="AE172" r="AF172" sId="2"/>
    <undo index="0" exp="ref" v="1" dr="AE171" r="AF171" sId="2"/>
    <undo index="0" exp="ref" v="1" dr="AE170" r="AF170" sId="2"/>
    <undo index="0" exp="ref" v="1" dr="AE169" r="AF169" sId="2"/>
    <undo index="0" exp="ref" v="1" dr="AE168" r="AF168" sId="2"/>
    <undo index="0" exp="ref" v="1" dr="AE167" r="AF167" sId="2"/>
    <undo index="0" exp="ref" v="1" dr="AE166" r="AF166" sId="2"/>
    <undo index="0" exp="ref" v="1" dr="AE165" r="AF165" sId="2"/>
    <undo index="0" exp="ref" v="1" dr="AE164" r="AF164" sId="2"/>
    <undo index="0" exp="ref" v="1" dr="AE163" r="AF163" sId="2"/>
    <undo index="0" exp="ref" v="1" dr="AE162" r="AF162" sId="2"/>
    <undo index="0" exp="ref" v="1" dr="AE161" r="AF161" sId="2"/>
    <undo index="0" exp="ref" v="1" dr="AE160" r="AF160" sId="2"/>
    <undo index="0" exp="ref" v="1" dr="AE159" r="AF159" sId="2"/>
    <undo index="0" exp="ref" v="1" dr="AE158" r="AF158" sId="2"/>
    <undo index="0" exp="ref" v="1" dr="AE157" r="AF157" sId="2"/>
    <undo index="0" exp="ref" v="1" dr="AE156" r="AF156" sId="2"/>
    <undo index="0" exp="ref" v="1" dr="AE155" r="AF155" sId="2"/>
    <undo index="0" exp="ref" v="1" dr="AE154" r="AF154" sId="2"/>
    <undo index="0" exp="ref" v="1" dr="AE153" r="AF153" sId="2"/>
    <undo index="0" exp="ref" v="1" dr="AE152" r="AF152" sId="2"/>
    <undo index="0" exp="ref" v="1" dr="AE151" r="AF151" sId="2"/>
    <undo index="0" exp="ref" v="1" dr="AE149" r="AF149" sId="2"/>
    <undo index="0" exp="ref" v="1" dr="AE148" r="AF148" sId="2"/>
    <undo index="0" exp="ref" v="1" dr="AE147" r="AF147" sId="2"/>
    <undo index="0" exp="ref" v="1" dr="AE146" r="AF146" sId="2"/>
    <undo index="0" exp="ref" v="1" dr="AE144" r="AF144" sId="2"/>
    <undo index="0" exp="ref" v="1" dr="AE143" r="AF143" sId="2"/>
    <undo index="0" exp="ref" v="1" dr="AE141" r="AF141" sId="2"/>
    <undo index="0" exp="ref" v="1" dr="AE140" r="AF140" sId="2"/>
    <undo index="0" exp="ref" v="1" dr="AE139" r="AF139" sId="2"/>
    <undo index="0" exp="ref" v="1" dr="AE138" r="AF138" sId="2"/>
    <undo index="0" exp="ref" v="1" dr="AE137" r="AF137" sId="2"/>
    <undo index="0" exp="ref" v="1" dr="AE135" r="AF135" sId="2"/>
    <undo index="0" exp="ref" v="1" dr="AE134" r="AF134" sId="2"/>
    <undo index="0" exp="ref" v="1" dr="AE132" r="AF132" sId="2"/>
    <undo index="0" exp="ref" v="1" dr="AE131" r="AF131" sId="2"/>
    <undo index="0" exp="ref" v="1" dr="AE130" r="AF130" sId="2"/>
    <undo index="0" exp="ref" v="1" dr="AE129" r="AF129" sId="2"/>
    <undo index="0" exp="ref" v="1" dr="AE128" r="AF128" sId="2"/>
    <undo index="0" exp="ref" v="1" dr="AE127" r="AF127" sId="2"/>
    <undo index="0" exp="ref" v="1" dr="AE126" r="AF126" sId="2"/>
    <undo index="0" exp="ref" v="1" dr="AE125" r="AF125" sId="2"/>
    <undo index="0" exp="ref" v="1" dr="AE123" r="AF123" sId="2"/>
    <undo index="0" exp="ref" v="1" dr="AE122" r="AF122" sId="2"/>
    <undo index="0" exp="ref" v="1" dr="AE121" r="AF121" sId="2"/>
    <undo index="0" exp="ref" v="1" dr="AE120" r="AF120" sId="2"/>
    <undo index="0" exp="ref" v="1" dr="AE119" r="AF119" sId="2"/>
    <undo index="0" exp="ref" v="1" dr="AE118" r="AF118" sId="2"/>
    <undo index="0" exp="ref" v="1" dr="AE117" r="AF117" sId="2"/>
    <undo index="0" exp="ref" v="1" dr="AE115" r="AF115" sId="2"/>
    <undo index="0" exp="ref" v="1" dr="AE114" r="AF114" sId="2"/>
    <undo index="0" exp="ref" v="1" dr="AE113" r="AF113" sId="2"/>
    <undo index="0" exp="ref" v="1" dr="AE111" r="AF111" sId="2"/>
    <undo index="0" exp="ref" v="1" dr="AE110" r="AF110" sId="2"/>
    <undo index="0" exp="ref" v="1" dr="AE109" r="AF109" sId="2"/>
    <undo index="0" exp="ref" v="1" dr="AE108" r="AF108" sId="2"/>
    <undo index="0" exp="ref" v="1" dr="AE107" r="AF107" sId="2"/>
    <undo index="0" exp="ref" v="1" dr="AE105" r="AF105" sId="2"/>
    <undo index="0" exp="ref" v="1" dr="AE104" r="AF104" sId="2"/>
    <undo index="0" exp="ref" v="1" dr="AE103" r="AF103" sId="2"/>
    <undo index="0" exp="ref" v="1" dr="AE102" r="AF102" sId="2"/>
    <undo index="0" exp="ref" v="1" dr="AE101" r="AF101" sId="2"/>
    <undo index="0" exp="ref" v="1" dr="AE100" r="AF100" sId="2"/>
    <undo index="0" exp="ref" v="1" dr="AE98" r="AF98" sId="2"/>
    <undo index="0" exp="ref" v="1" dr="AE97" r="AF97" sId="2"/>
    <undo index="0" exp="ref" v="1" dr="AE96" r="AF96" sId="2"/>
    <undo index="0" exp="ref" v="1" dr="AE95" r="AF95" sId="2"/>
    <undo index="0" exp="ref" v="1" dr="AE93" r="AF93" sId="2"/>
    <undo index="0" exp="ref" v="1" dr="AE92" r="AF92" sId="2"/>
    <undo index="0" exp="ref" v="1" dr="AE91" r="AF91" sId="2"/>
    <undo index="0" exp="ref" v="1" dr="AE90" r="AF90" sId="2"/>
    <undo index="0" exp="ref" v="1" dr="AE89" r="AF89" sId="2"/>
    <undo index="0" exp="ref" v="1" dr="AE88" r="AF88" sId="2"/>
    <undo index="0" exp="ref" v="1" dr="AE87" r="AF87" sId="2"/>
    <undo index="0" exp="ref" v="1" dr="AE85" r="AF85" sId="2"/>
    <undo index="0" exp="ref" v="1" dr="AE84" r="AF84" sId="2"/>
    <undo index="0" exp="ref" v="1" dr="AE83" r="AF83" sId="2"/>
    <undo index="0" exp="ref" v="1" dr="AE82" r="AF82" sId="2"/>
    <undo index="0" exp="ref" v="1" dr="AE81" r="AF81" sId="2"/>
    <undo index="0" exp="ref" v="1" dr="AE80" r="AF80" sId="2"/>
    <undo index="0" exp="ref" v="1" dr="AE79" r="AF79" sId="2"/>
    <undo index="0" exp="ref" v="1" dr="AE78" r="AF78" sId="2"/>
    <undo index="0" exp="ref" v="1" dr="AE77" r="AF77" sId="2"/>
    <undo index="0" exp="ref" v="1" dr="AE76" r="AF76" sId="2"/>
    <undo index="0" exp="ref" v="1" dr="AE75" r="AF75" sId="2"/>
    <undo index="0" exp="ref" v="1" dr="AE74" r="AF74" sId="2"/>
    <undo index="0" exp="ref" v="1" dr="AE73" r="AF73" sId="2"/>
    <undo index="0" exp="ref" v="1" dr="AE72" r="AF72" sId="2"/>
    <undo index="0" exp="ref" v="1" dr="AE71" r="AF71" sId="2"/>
    <undo index="0" exp="ref" v="1" dr="AE70" r="AF70" sId="2"/>
    <undo index="0" exp="ref" v="1" dr="AE69" r="AF69" sId="2"/>
    <undo index="0" exp="ref" v="1" dr="AE68" r="AF68" sId="2"/>
    <undo index="0" exp="ref" v="1" dr="AE67" r="AF67" sId="2"/>
    <undo index="0" exp="ref" v="1" dr="AE66" r="AF66" sId="2"/>
    <undo index="0" exp="ref" v="1" dr="AE65" r="AF65" sId="2"/>
    <undo index="0" exp="ref" v="1" dr="AE63" r="AF63" sId="2"/>
    <undo index="0" exp="ref" v="1" dr="AE62" r="AF62" sId="2"/>
    <undo index="0" exp="ref" v="1" dr="AE61" r="AF61" sId="2"/>
    <undo index="0" exp="ref" v="1" dr="AE59" r="AF59" sId="2"/>
    <undo index="0" exp="ref" v="1" dr="AE58" r="AF58" sId="2"/>
    <undo index="0" exp="ref" v="1" dr="AE57" r="AF57" sId="2"/>
    <undo index="0" exp="ref" v="1" dr="AE56" r="AF56" sId="2"/>
    <undo index="0" exp="ref" v="1" dr="AE55" r="AF55" sId="2"/>
    <undo index="0" exp="ref" v="1" dr="AE53" r="AF53" sId="2"/>
    <undo index="0" exp="ref" v="1" dr="AE52" r="AF52" sId="2"/>
    <undo index="0" exp="ref" v="1" dr="AE51" r="AF51" sId="2"/>
    <undo index="0" exp="ref" v="1" dr="AE50" r="AF50" sId="2"/>
    <undo index="0" exp="ref" v="1" dr="AE49" r="AF49" sId="2"/>
    <undo index="0" exp="ref" v="1" dr="AE48" r="AF48" sId="2"/>
    <undo index="0" exp="ref" v="1" dr="AE47" r="AF47" sId="2"/>
    <undo index="0" exp="ref" v="1" dr="AE45" r="AF45" sId="2"/>
    <undo index="0" exp="ref" v="1" dr="AE44" r="AF44" sId="2"/>
    <undo index="0" exp="ref" v="1" dr="AE43" r="AF43" sId="2"/>
    <undo index="0" exp="ref" v="1" dr="AE42" r="AF42" sId="2"/>
    <undo index="0" exp="ref" v="1" dr="AE41" r="AF41" sId="2"/>
    <undo index="0" exp="ref" v="1" dr="AE40" r="AF40" sId="2"/>
    <undo index="0" exp="ref" v="1" dr="AE39" r="AF39" sId="2"/>
    <undo index="0" exp="ref" v="1" dr="AE37" r="AF37" sId="2"/>
    <undo index="0" exp="ref" v="1" dr="AE36" r="AF36" sId="2"/>
    <undo index="0" exp="ref" v="1" dr="AE35" r="AF35" sId="2"/>
    <undo index="0" exp="ref" v="1" dr="AE34" r="AF34" sId="2"/>
    <undo index="0" exp="ref" v="1" dr="AE33" r="AF33" sId="2"/>
    <undo index="0" exp="ref" v="1" dr="AE32" r="AF32" sId="2"/>
    <undo index="0" exp="ref" v="1" dr="AE31" r="AF31" sId="2"/>
    <undo index="0" exp="ref" v="1" dr="AE30" r="AF30" sId="2"/>
    <undo index="0" exp="ref" v="1" dr="AE29" r="AF29" sId="2"/>
    <undo index="0" exp="ref" v="1" dr="AE28" r="AF28" sId="2"/>
    <undo index="0" exp="ref" v="1" dr="AE27" r="AF27" sId="2"/>
    <undo index="0" exp="ref" v="1" dr="AE26" r="AF26" sId="2"/>
    <undo index="0" exp="ref" v="1" dr="AE25" r="AF25" sId="2"/>
    <undo index="0" exp="ref" v="1" dr="AE24" r="AF24" sId="2"/>
    <undo index="0" exp="ref" v="1" dr="AE23" r="AF23" sId="2"/>
    <undo index="0" exp="ref" v="1" dr="AE22" r="AF22" sId="2"/>
    <undo index="0" exp="ref" v="1" dr="AE21" r="AF21" sId="2"/>
    <undo index="0" exp="ref" v="1" dr="AE19" r="AF19" sId="2"/>
    <undo index="0" exp="ref" v="1" dr="AE18" r="AF18" sId="2"/>
    <undo index="0" exp="ref" v="1" dr="AE17" r="AF17" sId="2"/>
    <undo index="0" exp="ref" v="1" dr="AE16" r="AF16" sId="2"/>
    <undo index="0" exp="ref" v="1" dr="AE15" r="AF15" sId="2"/>
    <undo index="0" exp="ref" v="1" dr="AE14" r="AF14" sId="2"/>
    <undo index="0" exp="ref" v="1" dr="AE13" r="AF13" sId="2"/>
    <undo index="0" exp="ref" v="1" dr="AE12" r="AF12" sId="2"/>
    <undo index="0" exp="ref" v="1" dr="AE11" r="AF11" sId="2"/>
    <undo index="0" exp="ref" v="1" dr="AE9" r="AF9" sId="2"/>
    <undo index="0" exp="ref" v="1" dr="AE8" r="AF8" sId="2"/>
    <undo index="0" exp="ref" v="1" dr="AE7" r="AF7" sId="2"/>
    <undo index="0" exp="ref" v="1" dr="AE6" r="AF6" sId="2"/>
    <undo index="0" exp="ref" v="1" dr="AE5" r="AF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T$1:$AT$1048576" dn="Z_50921383_7DBA_4510_9D4A_313E4C433247_.wvu.Cols" sId="2"/>
    <undo index="65535" exp="area" ref3D="1" dr="$AR$1:$AS$1048576" dn="Z_50921383_7DBA_4510_9D4A_313E4C433247_.wvu.Cols" sId="2"/>
    <undo index="1" exp="area" ref3D="1" dr="$AE$1:$AL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R$1:$AS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G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R$1:$AS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G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R$1:$AS$1048576" dn="Z_D36219D0_A7BF_4FA8_8DD8_488F13E3673E_.wvu.Cols" sId="2"/>
    <undo index="65535" exp="area" ref3D="1" dr="$AE$1:$AK$1048576" dn="Z_E5AB5744_4C8A_40CE_9F0B_33627CEEF0B3_.wvu.Cols" sId="2"/>
    <undo index="65535" exp="area" ref3D="1" dr="$A$2:$XFD$3" dn="Z_D804A323_1934_42A5_ADE5_667998EEFD9B_.wvu.PrintTitles" sId="2"/>
    <undo index="65535" exp="area" ref3D="1" dr="$AN$1:$AQ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R$1:$AS$1048576" dn="Z_8DC3BF2D_804D_41E7_9D94_D62D5D3A81A6_.wvu.Cols" sId="2"/>
    <undo index="65535" exp="area" ref3D="1" dr="$A$2:$XFD$3" dn="Z_8DC3BF2D_804D_41E7_9D94_D62D5D3A81A6_.wvu.PrintTitles" sId="2"/>
    <undo index="65535" exp="area" ref3D="1" dr="$AN$1:$AQ$1048576" dn="Z_8CF23890_B80D_43CE_AC47_A5A077AE53A3_.wvu.Cols" sId="2"/>
    <undo index="65535" exp="area" ref3D="1" dr="$AL$1:$AL$1048576" dn="Z_8CF23890_B80D_43CE_AC47_A5A077AE53A3_.wvu.Cols" sId="2"/>
    <undo index="65535" exp="area" ref3D="1" dr="$A$2:$XFD$3" dn="Z_9A544348_C62B_4C52_9881_7B81D8AABC20_.wvu.PrintTitles" sId="2"/>
    <undo index="65535" exp="area" ref3D="1" dr="$AR$1:$AS$1048576" dn="Z_C22417F1_0922_495C_826E_BDAEA7C2F5B1_.wvu.Cols" sId="2"/>
    <undo index="65535" exp="area" ref3D="1" dr="$AR$1:$AT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R$1:$AT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14.</t>
        </is>
      </nc>
    </rcc>
    <rcc rId="0" sId="2" dxf="1">
      <nc r="AE2" t="inlineStr">
        <is>
          <t>Maximális kapacitás/ Maximum capacity</t>
        </is>
      </nc>
      <ndxf>
        <font>
          <b/>
          <sz val="11"/>
          <family val="2"/>
        </font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ROUND(#REF!*BD5,0)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ROUND(#REF!*BD6,0)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ROUND(#REF!*BD7,0)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ROUND(#REF!*BD8,0)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ROUND(#REF!*BD9,0)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ROUND(#REF!*BD10,0)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ROUND(#REF!*BD11,0)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ROUND(#REF!*BD12,0)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ROUND(#REF!*BD13,0)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ROUND(#REF!*BD14,0)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ROUND(#REF!*BD15,0)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ROUND(#REF!*BD16,0)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ROUND(#REF!*BD17,0)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ROUND(#REF!*BD18,0)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ROUND(#REF!*BD19,0)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ROUND(#REF!*BD20,0)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ROUND(#REF!*BD21,0)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ROUND(#REF!*BD22,0)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ROUND(#REF!*BD23,0)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ROUND(#REF!*BD24,0)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ROUND(#REF!*BD25,0)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ROUND(#REF!*BD26,0)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ROUND(#REF!*BD27,0)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ROUND(#REF!*BD28,0)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ROUND(#REF!*BD29,0)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ROUND(#REF!*BD30,0)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ROUND(#REF!*BD31,0)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ROUND(#REF!*BD32,0)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ROUND(#REF!*BD33,0)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ROUND(#REF!*BD34,0)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ROUND(#REF!*BD35,0)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ROUND(#REF!*BD36,0)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ROUND(#REF!*BD37,0)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ROUND(#REF!*BD38,0)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ROUND(#REF!*BD39,0)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ROUND(#REF!*BD40,0)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ROUND(#REF!*BD41,0)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ROUND(#REF!*BD42,0)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ROUND(#REF!*BD43,0)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ROUND(#REF!*BH44,0)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ROUND(#REF!*BH45,0)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ROUND(#REF!*BD46,0)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ROUND(#REF!*BD47,0)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ROUND(#REF!*BD48,0)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ROUND(#REF!*BD49,0)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ROUND(#REF!*BD50,0)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ROUND(#REF!*BD51,0)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ROUND(#REF!*BD52,0)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ROUND(#REF!*BD53,0)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ROUND(#REF!*BD54,0)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ROUND(#REF!*BD55,0)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ROUND(#REF!*BD56,0)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ROUND(#REF!*BD57,0)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ROUND(#REF!*BD58,0)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ROUND(#REF!*BD59,0)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ROUND(#REF!*BD60,0)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ROUND(#REF!*BD61,0)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ROUND(#REF!*BD62,0)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ROUND(#REF!*BD63,0)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ROUND(#REF!*BD64,0)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ROUND(#REF!*BD65,0)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ROUND(#REF!*BD66,0)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ROUND(#REF!*BD67,0)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ROUND(#REF!*BD68,0)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ROUND(#REF!*BD69,0)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ROUND(#REF!*BD70,0)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ROUND(#REF!*BD71,0)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ROUND(#REF!*BD72,0)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ROUND(#REF!*BD73,0)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ROUND(#REF!*BD74,0)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ROUND(#REF!*BD75,0)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ROUND(#REF!*BD76,0)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ROUND(#REF!*BD77,0)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ROUND(#REF!*BD78,0)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ROUND(#REF!*BD79,0)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ROUND(#REF!*BD80,0)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ROUND(#REF!*BD81,0)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ROUND(#REF!*BD82,0)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ROUND(#REF!*BD83,0)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ROUND(#REF!*BD84,0)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ROUND(#REF!*BD85,0)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ROUND(#REF!*BD86,0)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ROUND(#REF!*BD87,0)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ROUND(#REF!*BD88,0)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ROUND(#REF!*BD89,0)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ROUND(#REF!*BD90,0)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ROUND(#REF!*BD91,0)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ROUND(#REF!*BD92,0)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ROUND(#REF!*BD93,0)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ROUND(#REF!*BD94,0)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ROUND(#REF!*BD95,0)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ROUND(#REF!*BD96,0)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ROUND(#REF!*BD97,0)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ROUND(#REF!*BD98,0)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ROUND(#REF!*BD99,0)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ROUND(#REF!*BD100,0)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ROUND(#REF!*BD101,0)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ROUND(#REF!*BD102,0)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ROUND(#REF!*BD103,0)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ROUND(#REF!*BD104,0)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ROUND(#REF!*BD105,0)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ROUND(#REF!*BD106,0)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ROUND(#REF!*BD107,0)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ROUND(#REF!*BD108,0)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ROUND(#REF!*BD109,0)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ROUND(#REF!*BD110,0)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ROUND(#REF!*BD111,0)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ROUND(#REF!*BD113,0)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ROUND(#REF!*BD114,0)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ROUND(#REF!*BD115,0)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6">
        <f>ROUND(#REF!*BD116,0)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7">
        <f>ROUND(#REF!*BD117,0)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ROUND(#REF!*BD118,0)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9">
        <f>ROUND(#REF!*BD119,0)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0">
        <f>ROUND(#REF!*BD120,0)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ROUND(#REF!*BD121,0)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ROUND(#REF!*BD122,0)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ROUND(#REF!*BD123,0)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ROUND(#REF!*BD124,0)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ROUND(#REF!*BD125,0)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ROUND(#REF!*BD126,0)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ROUND(#REF!*BD127,0)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ROUND(#REF!*BD128,0)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ROUND(#REF!*BD129,0)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ROUND(#REF!*BD130,0)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ROUND(#REF!*BD131,0)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ROUND(#REF!*BD132,0)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ROUND(#REF!*BD133,0)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ROUND(#REF!*BD134,0)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ROUND(#REF!*BD135,0)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ROUND(#REF!*BD136,0)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ROUND(#REF!*BD137,0)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ROUND(#REF!*BD138,0)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ROUND(#REF!*BD139,0)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ROUND(#REF!*BD140,0)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ROUND(#REF!*BD141,0)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ROUND(#REF!*BD142,0)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ROUND(#REF!*BD143,0)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ROUND(#REF!*BD144,0)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ROUND(#REF!*BD145,0)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ROUND(#REF!*BD146,0)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ROUND(#REF!*BD147,0)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ROUND(#REF!*BD148,0)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ROUND(#REF!*BD149,0)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ROUND(#REF!*BD150,0)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ROUND(#REF!*BD151,0)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ROUND(#REF!*BD152,0)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ROUND(#REF!*BD153,0)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ROUND(#REF!*BD154,0)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ROUND(#REF!*BD155,0)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ROUND(#REF!*BD156,0)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ROUND(#REF!*BD157,0)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ROUND(#REF!*BD158,0)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ROUND(#REF!*BD159,0)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ROUND(#REF!*BD160,0)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ROUND(#REF!*BD161,0)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ROUND(#REF!*BD162,0)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ROUND(#REF!*BD163,0)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ROUND(#REF!*BD164,0)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ROUND(#REF!*BD165,0)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ROUND(#REF!*BD166,0)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ROUND(#REF!*BD167,0)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ROUND(#REF!*BD168,0)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ROUND(#REF!*BD169,0)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ROUND(#REF!*BD170,0)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ROUND(#REF!*BD171,0)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ROUND(#REF!*BD172,0)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ROUND(#REF!*BD173,0)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ROUND(#REF!*BD174,0)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ROUND(#REF!*BD175,0)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ROUND(#REF!*BD176,0)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ROUND(#REF!*BD177,0)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ROUND(#REF!*BD178,0)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ROUND(#REF!*BD179,0)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ROUND(#REF!*BD180,0)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ROUND(#REF!*BD181,0)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ROUND(#REF!*BD182,0)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ROUND(#REF!*BD183,0)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ROUND(#REF!*BD184,0)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ROUND(#REF!*BD185,0)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ROUND(#REF!*BD186,0)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ROUND(#REF!*BD187,0)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ROUND(#REF!*BD188,0)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ROUND(#REF!*BD189,0)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ROUND(#REF!*BD190,0)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ROUND(#REF!*BD191,0)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ROUND(#REF!*BD192,0)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ROUND(#REF!*BD193,0)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ROUND(#REF!*BD194,0)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ROUND(#REF!*BD195,0)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ROUND(#REF!*BD196,0)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ROUND(#REF!*BD197,0)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ROUND(#REF!*BD198,0)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ROUND(#REF!*BD199,0)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ROUND(#REF!*BD200,0)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ROUND(#REF!*BD201,0)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ROUND(#REF!*BD202,0)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ROUND(#REF!*BD203,0)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ROUND(#REF!*BD204,0)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ROUND(#REF!*BD205,0)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ROUND(#REF!*BD206,0)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ROUND(#REF!*BD207,0)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ROUND(#REF!*BD208,0)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ROUND(#REF!*BD209,0)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ROUND(#REF!*BD210,0)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ROUND(#REF!*BD211,0)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ROUND(#REF!*BD212,0)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ROUND(#REF!*BD213,0)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ROUND(#REF!*BD214,0)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ROUND(#REF!*BD215,0)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ROUND(#REF!*BD216,0)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ROUND(#REF!*BD217,0)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ROUND(#REF!*BD218,0)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ROUND(#REF!*BD219,0)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ROUND(#REF!*BD220,0)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ROUND(#REF!*BD221,0)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ROUND(#REF!*BD222,0)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ROUND(#REF!*BD223,0)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ROUND(#REF!*BD224,0)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ROUND(#REF!*BD225,0)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ROUND(#REF!*BD226,0)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ROUND(#REF!*BD227,0)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ROUND(#REF!*BD228,0)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ROUND(#REF!*BD229,0)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ROUND(#REF!*BD230,0)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ROUND(#REF!*BD231,0)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ROUND(#REF!*BD232,0)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ROUND(#REF!*BD233,0)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ROUND(#REF!*BD234,0)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ROUND(#REF!*BD235,0)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ROUND(#REF!*BD236,0)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ROUND(#REF!*BD237,0)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ROUND(#REF!*BD238,0)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ROUND(#REF!*BD239,0)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ROUND(#REF!*BD240,0)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ROUND(#REF!*BD241,0)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ROUND(#REF!*BD242,0)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ROUND(#REF!*BD243,0)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ROUND(#REF!*BD244,0)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ROUND(#REF!*BD245,0)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ROUND(#REF!*BD246,0)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ROUND(#REF!*BD247,0)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ROUND(#REF!*BD248,0)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ROUND(#REF!*BD249,0)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ROUND(#REF!*BD250,0)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ROUND(#REF!*BD251,0)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ROUND(#REF!*BD252,0)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ROUND(#REF!*BD253,0)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ROUND(#REF!*BD254,0)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ROUND(#REF!*BD255,0)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ROUND(#REF!*BD256,0)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7">
        <f>ROUND(#REF!*BD257,0)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ROUND(#REF!*BD258,0)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ROUND(#REF!*BD259,0)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ROUND(#REF!*BD260,0)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ROUND(#REF!*BD261,0)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ROUND(#REF!*BD262,0)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ROUND(#REF!*BD263,0)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ROUND(#REF!*BD264,0)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ROUND(#REF!*BD265,0)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ROUND(#REF!*BD266,0)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ROUND(#REF!*BD267,0)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ROUND(#REF!*BD268,0)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ROUND(#REF!*BD269,0)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ROUND(#REF!*BD270,0)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ROUND(#REF!*BD271,0)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ROUND(#REF!*BD272,0)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ROUND(#REF!*BD273,0)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ROUND(#REF!*BD274,0)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ROUND(#REF!*BD275,0)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ROUND(#REF!*BD276,0)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ROUND(#REF!*BD277,0)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ROUND(#REF!*BD278,0)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ROUND(#REF!*BD279,0)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ROUND(#REF!*BD280,0)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ROUND(#REF!*BD281,0)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ROUND(#REF!*BD282,0)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ROUND(#REF!*BD283,0)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ROUND(#REF!*BD284,0)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ROUND(#REF!*BD285,0)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ROUND(#REF!*BD286,0)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ROUND(#REF!*BD287,0)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ROUND(#REF!*BD288,0)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ROUND(#REF!*BD289,0)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ROUND(#REF!*BD290,0)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ROUND(#REF!*BD291,0)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ROUND(#REF!*BD292,0)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3">
        <f>ROUND(#REF!*BD293,0)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ROUND(#REF!*BD294,0)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ROUND(#REF!*BD295,0)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ROUND(#REF!*BD296,0)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ROUND(#REF!*BD297,0)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ROUND(#REF!*BD298,0)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ROUND(#REF!*BD299,0)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ROUND(#REF!*BD300,0)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ROUND(#REF!*BD301,0)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ROUND(#REF!*BD302,0)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ROUND(#REF!*BD303,0)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ROUND(#REF!*BD304,0)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ROUND(#REF!*BD305,0)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ROUND(#REF!*BD306,0)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ROUND(#REF!*BD307,0)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ROUND(#REF!*BD308,0)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ROUND(#REF!*BD309,0)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ROUND(#REF!*BD310,0)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ROUND(#REF!*BD311,0)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ROUND(#REF!*BD312,0)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ROUND(#REF!*BD313,0)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ROUND(#REF!*BD314,0)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ROUND(#REF!*BD315,0)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ROUND(#REF!*BD316,0)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ROUND(#REF!*BD317,0)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ROUND(#REF!*BD318,0)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ROUND(#REF!*BD319,0)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ROUND(#REF!*BD320,0)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ROUND(#REF!*BD321,0)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ROUND(#REF!*BD322,0)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ROUND(#REF!*BD323,0)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ROUND(#REF!*BD324,0)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ROUND(#REF!*BD325,0)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ROUND(#REF!*BD326,0)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ROUND(#REF!*BD327,0)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ROUND(#REF!*BD328,0)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ROUND(#REF!*BD329,0)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ROUND(#REF!*BD330,0)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ROUND(#REF!*BD331,0)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ROUND(#REF!*BD332,0)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ROUND(#REF!*BD333,0)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ROUND(#REF!*BD334,0)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ROUND(#REF!*BD335,0)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ROUND(#REF!*BD336,0)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ROUND(#REF!*BD337,0)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ROUND(#REF!*BD338,0)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ROUND(#REF!*BD339,0)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ROUND(#REF!*BD340,0)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ROUND(#REF!*BD341,0)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ROUND(#REF!*BD342,0)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ROUND(#REF!*BD343,0)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ROUND(#REF!*BD344,0)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ROUND(#REF!*BD345,0)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ROUND(#REF!*BD346,0)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ROUND(#REF!*BD347,0)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ROUND(#REF!*BD348,0)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ROUND(#REF!*BD349,0)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ROUND(#REF!*BD350,0)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ROUND(#REF!*BD351,0)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ROUND(#REF!*BD352,0)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ROUND(#REF!*BD353,0)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ROUND(#REF!*BD354,0)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ROUND(#REF!*BD355,0)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ROUND(#REF!*BD356,0)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ROUND(#REF!*BD357,0)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ROUND(#REF!*BD358,0)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ROUND(#REF!*BD359,0)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ROUND(#REF!*BD360,0)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ROUND(#REF!*BD361,0)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ROUND(#REF!*BD362,0)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ROUND(#REF!*BD363,0)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ROUND(#REF!*BD364,0)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ROUND(#REF!*BD365,0)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ROUND(#REF!*BD366,0)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ROUND(#REF!*BD367,0)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ROUND(#REF!*BD368,0)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ROUND(#REF!*BD369,0)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ROUND(#REF!*BD370,0)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ROUND(#REF!*BD371,0)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ROUND(#REF!*BD372,0)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ROUND(#REF!*BD373,0)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ROUND(#REF!*BD374,0)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ROUND(#REF!*BD375,0)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ROUND(#REF!*BD376,0)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ROUND(#REF!*BD377,0)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ROUND(#REF!*BD378,0)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ROUND(#REF!*BD379,0)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ROUND(#REF!*BD380,0)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ROUND(#REF!*BD381,0)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ROUND(#REF!*BD382,0)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ROUND(#REF!*BD383,0)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ROUND(#REF!*BD384,0)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ROUND(#REF!*BD385,0)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ROUND(#REF!*BD386,0)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ROUND(#REF!*BD387,0)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ROUND(#REF!*BD388,0)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ROUND(#REF!*BD389,0)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ROUND(#REF!*BD390,0)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ROUND(#REF!*BD391,0)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ROUND(#REF!*BD392,0)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ROUND(#REF!*BD393,0)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ROUND(#REF!*BD394,0)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ROUND(#REF!*BD395,0)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ROUND(#REF!*BD396,0)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ROUND(#REF!*BD397,0)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ROUND(#REF!*BD398,0)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ROUND(#REF!*BD399,0)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ROUND(#REF!*BD400,0)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ROUND(#REF!*BD401,0)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ROUND(#REF!*BD402,0)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ROUND(#REF!*BD403,0)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ROUND(#REF!*BD404,0)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ROUND(#REF!*BD405,0)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ROUND(#REF!*BD406,0)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ROUND(#REF!*BD407,0)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ROUND(#REF!*BD408,0)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ROUND(#REF!*BD409,0)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ROUND(#REF!*BD410,0)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ROUND(#REF!*BD411,0)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ROUND(#REF!*BD412,0)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ROUND(#REF!*BD413,0)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ROUND(#REF!*BD414,0)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ROUND(#REF!*BD415,0)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ROUND(#REF!*BD416,0)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ROUND(#REF!*BD417,0)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ROUND(#REF!*BD418,0)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ROUND(#REF!*BD419,0)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0">
        <f>ROUND(#REF!*BK420,0)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1">
        <f>ROUND(#REF!*BD421,0)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ROUND(#REF!*BD422,0)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ROUND(#REF!*BD423,0)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ROUND(#REF!*BD424,0)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ROUND(#REF!*BD425,0)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ROUND(#REF!*BD426,0)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ROUND(#REF!*BD427,0)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ROUND(#REF!*BD428,0)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ROUND(#REF!*BD429,0)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ROUND(#REF!*BD430,0)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ROUND(#REF!*BD431,0)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ROUND(#REF!*BD432,0)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ROUND(#REF!*BD433,0)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ROUND(#REF!*BD434,0)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ROUND(#REF!*BD435,0)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6">
        <f>ROUND(#REF!*BD436,0)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7">
        <f>ROUND(#REF!*BD437,0)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ROUND(#REF!*BD438,0)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ROUND(#REF!*BD439,0)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ROUND(#REF!*BD440,0)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ROUND(#REF!*BD441,0)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ROUND(#REF!*BD442,0)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ROUND(#REF!*BD443,0)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ROUND(#REF!*BD444,0)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ROUND(#REF!*BD445,0)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ROUND(#REF!*BD446,0)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ROUND(#REF!*BD447,0)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ROUND(#REF!*BD448,0)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ROUND(#REF!*BD449,0)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ROUND(#REF!*BD450,0)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ROUND(#REF!*BD451,0)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ROUND(#REF!*BD452,0)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ROUND(#REF!*BD453,0)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ROUND(#REF!*BD454,0)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ROUND(#REF!*BD455,0)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ROUND(#REF!*BD456,0)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ROUND(#REF!*BD457,0)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ROUND(#REF!*BD458,0)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ROUND(#REF!*BD459,0)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ROUND(#REF!*BD460,0)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ROUND(#REF!*BD461,0)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ROUND(#REF!*BD462,0)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ROUND(#REF!*BD463,0)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ROUND(#REF!*BD464,0)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ROUND(#REF!*BD465,0)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ROUND(#REF!*BD466,0)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ROUND(#REF!*BD467,0)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ROUND(#REF!*BD468,0)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ROUND(#REF!*BD469,0)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ROUND(#REF!*BD470,0)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ROUND(#REF!*BD471,0)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ROUND(#REF!*BD472,0)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ROUND(#REF!*BD476,0)</f>
      </nc>
      <n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77">
        <f>ROUND(#REF!*BD477,0)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8">
        <f>ROUND(#REF!*BD478,0)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9">
        <f>ROUND(#REF!*BD479,0)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80">
        <f>ROUND(#REF!*BD480,0)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ROUND(#REF!*BD482,0)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ROUND(#REF!*BD483,0)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ROUND(#REF!*AZ485,0)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6">
        <f>ROUND(#REF!*AZ486,0)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ROUND(#REF!*BE487,0)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E488">
        <f>ROUND(#REF!*AZ488,0)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ROUND(#REF!*AZ489,0)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ROUND(#REF!*AZ490,0)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cc rId="0" sId="2" dxf="1">
      <nc r="AE496">
        <f>ROUND(#REF!*BD496,0)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cc rId="0" sId="2" dxf="1">
      <nc r="AE521">
        <f>AE87+AE88</f>
      </nc>
      <ndxf>
        <numFmt numFmtId="168" formatCode="#,##0.0"/>
        <alignment vertical="center"/>
      </ndxf>
    </rcc>
    <rcc rId="0" sId="2" dxf="1">
      <nc r="AE522">
        <f>AE5+AE9+AE28+AE29+AE31+AE51+AE112+AE174+AE233+AE257+AE266+AE311+AE316+AE365+AE382+AE386+AE451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AE8+AE18+AE25+AE36+AE50+AE93+AE99+AE103+AE140+AE157+AE159+AE177+AE197+AE213+AE219+AE220+AE222+AE228+AE265+AE271+AE274+AE279+AE308+AE312+AE313++AE322+AE355+AE356+AE362+AE407+AE460+AE467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numFmt numFmtId="168" formatCode="#,##0.0"/>
        <alignment vertical="center"/>
      </ndxf>
    </rcc>
    <rcc rId="0" sId="2" dxf="1">
      <nc r="AE525">
        <f>AE64+AE212+AE334+AE354+AE454+AE472</f>
      </nc>
      <ndxf>
        <numFmt numFmtId="168" formatCode="#,##0.0"/>
        <alignment vertical="center"/>
      </ndxf>
    </rcc>
    <rcc rId="0" sId="2" dxf="1">
      <nc r="AE526">
        <f>AE111</f>
      </nc>
      <ndxf>
        <numFmt numFmtId="168" formatCode="#,##0.0"/>
        <alignment vertical="center"/>
      </ndxf>
    </rcc>
    <rcc rId="0" sId="2" dxf="1">
      <nc r="AE527">
        <f>AE58+AE123+AE162+AE170+AE221+AE229+AE253+AE276+AE278+AE307+AE329+AE335+AE346+AE363+AE364</f>
      </nc>
      <ndxf>
        <numFmt numFmtId="168" formatCode="#,##0.0"/>
        <alignment vertical="center"/>
      </ndxf>
    </rcc>
    <rcc rId="0" sId="2" dxf="1">
      <nc r="AE528">
        <f>AE293</f>
      </nc>
      <ndxf>
        <numFmt numFmtId="168" formatCode="#,##0.0"/>
        <alignment vertical="center"/>
      </ndxf>
    </rcc>
    <rcc rId="0" sId="2" dxf="1">
      <nc r="AE529">
        <f>AE82+AE254+AE304+AE444</f>
      </nc>
      <ndxf>
        <numFmt numFmtId="168" formatCode="#,##0.0"/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numFmt numFmtId="3" formatCode="#,##0"/>
        <alignment vertical="center"/>
      </ndxf>
    </rcc>
    <rcc rId="0" sId="2" dxf="1">
      <nc r="AE531">
        <f>SUBTOTAL(9,AE521:AE530)</f>
      </nc>
      <ndxf>
        <numFmt numFmtId="168" formatCode="#,##0.0"/>
        <alignment vertical="center"/>
      </ndxf>
    </rcc>
    <rcc rId="0" sId="2" dxf="1">
      <nc r="AE532">
        <f>AE54+AE80+AE120+AE132+AE256+AE258+AE299+AE300+AE309+AE323+AE369+AE418+AE421+AE428+AE449</f>
      </nc>
      <ndxf>
        <numFmt numFmtId="168" formatCode="#,##0.0"/>
        <alignment vertical="center"/>
      </ndxf>
    </rcc>
    <rcc rId="0" sId="2" dxf="1">
      <nc r="AE533">
        <f>AE139+AE149+AE189+AE255+AE320+AE360+AE374+AE412+AE417+AE419+AE423+AE464</f>
      </nc>
      <ndxf>
        <numFmt numFmtId="168" formatCode="#,##0.0"/>
        <alignment vertical="center"/>
      </ndxf>
    </rcc>
    <rcc rId="0" sId="2" dxf="1">
      <nc r="AE534">
        <f>AE184</f>
      </nc>
      <ndxf>
        <numFmt numFmtId="168" formatCode="#,##0.0"/>
        <alignment vertical="center"/>
      </ndxf>
    </rcc>
    <rfmt sheetId="2" sqref="AE535" start="0" length="0">
      <dxf>
        <numFmt numFmtId="168" formatCode="#,##0.0"/>
        <alignment vertical="center"/>
      </dxf>
    </rfmt>
    <rcc rId="0" sId="2" dxf="1">
      <nc r="AE536">
        <f>SUM(AE531:AE535)</f>
      </nc>
      <ndxf>
        <numFmt numFmtId="168" formatCode="#,##0.0"/>
        <fill>
          <patternFill patternType="solid">
            <bgColor rgb="FF92D050"/>
          </patternFill>
        </fill>
        <alignment vertical="center"/>
      </ndxf>
    </rcc>
    <rcc rId="0" sId="2" dxf="1">
      <nc r="AE537">
        <f>AE536-AK536</f>
      </nc>
      <ndxf>
        <numFmt numFmtId="3" formatCode="#,##0"/>
        <alignment vertical="center"/>
      </ndxf>
    </rcc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numFmt numFmtId="168" formatCode="#,##0.0"/>
        <alignment vertical="center"/>
      </ndxf>
    </rcc>
    <rcc rId="0" sId="2" dxf="1">
      <nc r="AE541">
        <f>AE83</f>
      </nc>
      <ndxf>
        <numFmt numFmtId="168" formatCode="#,##0.0"/>
        <alignment vertical="center"/>
      </ndxf>
    </rcc>
    <rcc rId="0" sId="2" dxf="1">
      <nc r="AE542">
        <f>AE109</f>
      </nc>
      <ndxf>
        <numFmt numFmtId="168" formatCode="#,##0.0"/>
        <alignment vertical="center"/>
      </ndxf>
    </rcc>
    <rcc rId="0" sId="2" dxf="1">
      <nc r="AE543">
        <f>ROUND(#REF!*AZ543,0)</f>
      </nc>
      <ndxf>
        <numFmt numFmtId="168" formatCode="#,##0.0"/>
        <alignment vertical="center"/>
      </ndxf>
    </rcc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cc rId="0" sId="2" dxf="1">
      <nc r="AE546">
        <f>AE45</f>
      </nc>
      <ndxf>
        <numFmt numFmtId="168" formatCode="#,##0.0"/>
        <alignment vertical="center"/>
      </ndxf>
    </rcc>
    <rcc rId="0" sId="2" dxf="1">
      <nc r="AE547">
        <f>ROUND(#REF!*AZ547,0)</f>
      </nc>
      <ndxf>
        <numFmt numFmtId="168" formatCode="#,##0.0"/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7" sId="2" ref="AE1:AE1048576" action="deleteCol">
    <undo index="65535" exp="ref" v="1" dr="AE485" r="AG485" sId="2"/>
    <undo index="0" exp="ref" v="1" dr="AE275" r="AJ275" sId="2"/>
    <undo index="65535" exp="ref" v="1" dr="AE201" r="AG201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S$1:$AS$1048576" dn="Z_50921383_7DBA_4510_9D4A_313E4C433247_.wvu.Cols" sId="2"/>
    <undo index="65535" exp="area" ref3D="1" dr="$AQ$1:$AR$1048576" dn="Z_50921383_7DBA_4510_9D4A_313E4C433247_.wvu.Cols" sId="2"/>
    <undo index="1" exp="area" ref3D="1" dr="$AE$1:$AK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Q$1:$AR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F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Q$1:$AR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F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Q$1:$AR$1048576" dn="Z_D36219D0_A7BF_4FA8_8DD8_488F13E3673E_.wvu.Cols" sId="2"/>
    <undo index="65535" exp="area" ref3D="1" dr="$AE$1:$AJ$1048576" dn="Z_E5AB5744_4C8A_40CE_9F0B_33627CEEF0B3_.wvu.Cols" sId="2"/>
    <undo index="65535" exp="area" ref3D="1" dr="$A$2:$XFD$3" dn="Z_D804A323_1934_42A5_ADE5_667998EEFD9B_.wvu.PrintTitles" sId="2"/>
    <undo index="65535" exp="area" ref3D="1" dr="$AM$1:$AP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Q$1:$AR$1048576" dn="Z_8DC3BF2D_804D_41E7_9D94_D62D5D3A81A6_.wvu.Cols" sId="2"/>
    <undo index="65535" exp="area" ref3D="1" dr="$A$2:$XFD$3" dn="Z_8DC3BF2D_804D_41E7_9D94_D62D5D3A81A6_.wvu.PrintTitles" sId="2"/>
    <undo index="65535" exp="area" ref3D="1" dr="$AM$1:$AP$1048576" dn="Z_8CF23890_B80D_43CE_AC47_A5A077AE53A3_.wvu.Cols" sId="2"/>
    <undo index="65535" exp="area" ref3D="1" dr="$AK$1:$AK$1048576" dn="Z_8CF23890_B80D_43CE_AC47_A5A077AE53A3_.wvu.Cols" sId="2"/>
    <undo index="65535" exp="area" ref3D="1" dr="$A$2:$XFD$3" dn="Z_9A544348_C62B_4C52_9881_7B81D8AABC20_.wvu.PrintTitles" sId="2"/>
    <undo index="65535" exp="area" ref3D="1" dr="$AQ$1:$AR$1048576" dn="Z_C22417F1_0922_495C_826E_BDAEA7C2F5B1_.wvu.Cols" sId="2"/>
    <undo index="65535" exp="area" ref3D="1" dr="$AQ$1:$AS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Q$1:$AS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13.</t>
        </is>
      </nc>
    </rcc>
    <rcc rId="0" sId="2" dxf="1">
      <nc r="AE2" t="inlineStr">
        <is>
          <t>Maximális kapacitás/       Maximum capacity</t>
        </is>
      </nc>
      <ndxf>
        <font>
          <b/>
          <sz val="11"/>
          <family val="2"/>
        </font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(kWh/nap)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(kWh/day)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">
        <f>ROUND(#REF!*24,0)</f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">
        <f>ROUND(#REF!*24,0)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">
        <f>SUBTOTAL(9,AE47:AE48)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1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4">
        <f>SUBTOTAL(9,AE55:AE56)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5">
        <f>ROUND(#REF!*24,0)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6">
        <f>ROUND(#REF!*24,0)</f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7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SUBTOTAL(9,AE87:AE88)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9">
        <f>SUBTOTAL(9,AE100:AE102)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3">
        <f>ROUND(#REF!*24,0)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6">
        <f>SUBTOTAL(9,AE107:AE108)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11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4">
        <f>SUBTOTAL(9,AE125:AE126)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3">
        <f>SUBTOTAL(9,AE134:AE135)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6">
        <f>SUBTOTAL(9,AE137:AE138)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3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2">
        <f>SUBTOTAL(9,AE143:AE144)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5">
        <f>SUBTOTAL(9,AE146:AE148)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4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0">
        <f>SUBTOTAL(9,AE151:AE152)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1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2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5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6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4">
        <f>SUBTOTAL(9,AE175:AE176)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7">
        <f>SUBTOTAL(9,AE178:AE180)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7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5">
        <f>SUBTOTAL(9,AE186:AE188)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8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0">
        <f>SUBTOTAL(9,AE191:AE194)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8">
        <f>SUBTOTAL(9,AE199:AE200)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9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6">
        <f>SUBTOTAL(9,AE207:AE208)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1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2">
        <f>SUBTOTAL(9,AE223)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3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5">
        <f>SUBTOTAL(9,AE226)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4">
        <f>SUBTOTAL(9,AE235:AE236)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3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7">
        <f>SUBTOTAL(9,AE248:AE249)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4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0">
        <f>SUBTOTAL(9,AE251:AE252)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6">
        <f>ROUND(#REF!*24,0)</f>
      </nc>
      <ndxf>
        <numFmt numFmtId="3" formatCode="#,##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>
      <nc r="AE25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8">
        <f>SUBTOTAL(9,AE259:AE260)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59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0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6">
        <f>SUBTOTAL(9,AE267:AE268)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6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89">
        <f>SUBTOTAL(9,AE290:AE292)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6">
        <f>SUBTOTAL(9,AE297:AE298)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9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1">
        <f>SUBTOTAL(9,AE302:AE303)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0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6">
        <f>SUBTOTAL(9,AE317:AE319)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1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5">
        <f>SUBTOTAL(9,AE326:AE327)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2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3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3">
        <f>SUBTOTAL(9,AE344:AE345)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8">
        <f>SUBTOTAL(9,AE349:AE350)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4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7">
        <f>SUBTOTAL(9,AE358:AE359)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59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5">
        <f>SUBTOTAL(9,AE366:AE367)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7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6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1">
        <f>SUBTOTAL(9,AE372:AE373)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SUBTOTAL(9,AE375:AE376)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8">
        <f>SUBTOTAL(9,AE379:AE381)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2">
        <f>SUBTOTAL(9,AE383:AE385)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4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6">
        <f>SUBTOTAL(9,AE387:AE388)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0">
        <f>SUBTOTAL(9,AE391:AE392)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6">
        <f>SUBTOTAL(9,AE397:AE398)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99">
        <f>SUBTOTAL(9,AE400:AE402)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3">
        <f>SUBTOTAL(9,AE404:AE406)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4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5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6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0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7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1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21">
        <f>ROUND(#REF!*24,0)</f>
      </nc>
      <ndxf>
        <numFmt numFmtId="3" formatCode="#,##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4">
        <f>SUBTOTAL(9,AE425:AE427)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5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8">
        <f>SUBTOTAL(9,AE429:AE430)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29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0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5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3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437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8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39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0">
        <f>SUBTOTAL(9,AE441:AE442)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3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5">
        <f>SUBTOTAL(9,AE446:AE447)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8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4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0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1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2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3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4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5">
        <f>SUBTOTAL(9,AE456:AE458)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6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59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0">
        <f>SUBTOTAL(9,AE461:AE463)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1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2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3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4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5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6">
        <f>ROUND(#REF!*24,0)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7">
        <f>SUBTOTAL(9,AE468:AE469)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8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69">
        <f>ROUND(#REF!*24,0)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0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1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72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numFmt numFmtId="3" formatCode="#,##0"/>
        <alignment vertical="center"/>
        <border outline="0">
          <top style="medium">
            <color indexed="64"/>
          </top>
        </border>
      </dxf>
    </rfmt>
    <rcc rId="0" sId="2" dxf="1">
      <nc r="AE476">
        <f>ROUND(#REF!*24,0)</f>
      </nc>
      <n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77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8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79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>
      <nc r="AE480">
        <f>ROUND(#REF!*24,0)</f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ROUND(#REF!*24,0)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ROUND(#REF!*24,0)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6">
        <f>ROUND(#REF!*24,0)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ROUND(#REF!*24,0)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>
      <nc r="AE488">
        <f>ROUND(#REF!*24,0)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89">
        <f>ROUND(#REF!*24,0)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90">
        <f>ROUND(#REF!*24,0)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cc rId="0" sId="2" dxf="1">
      <nc r="AE496">
        <f>ROUND(#REF!*24,0)</f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cc rId="0" sId="2" dxf="1">
      <nc r="AE521">
        <f>AE87+AE88</f>
      </nc>
      <ndxf>
        <numFmt numFmtId="168" formatCode="#,##0.0"/>
        <alignment vertical="center"/>
      </ndxf>
    </rcc>
    <rcc rId="0" sId="2" dxf="1">
      <nc r="AE522">
        <f>AE5+AE9+AE28+AE29+AE31+AE51+AE112+AE174+AE233+AE257+AE266+AE311+AE316+AE365+AE382+AE386+AE451</f>
      </nc>
      <ndxf>
        <numFmt numFmtId="168" formatCode="#,##0.0"/>
        <alignment vertical="center"/>
      </ndxf>
    </rcc>
    <rcc rId="0" sId="2" dxf="1">
      <nc r="AE523">
        <f>AE8+AE18+AE25+AE36+AE50+AE93+AE99+AE103+AE140+AE157+AE159+AE177+AE197+AE213+AE219+AE220+AE222+AE228+AE265+AE271+AE274+AE279+AE308+AE312+AE313++AE322+AE355+AE356+AE362+AE407+AE460+AE467</f>
      </nc>
      <ndxf>
        <numFmt numFmtId="168" formatCode="#,##0.0"/>
        <alignment vertical="center"/>
      </ndxf>
    </rcc>
    <rcc rId="0" sId="2" dxf="1">
      <nc r="AE524">
        <f>AE14+AE15+AE16+AE19+AE20+AE30+AE33+AE37+AE38+AE59+AE76+AE79+AE84+AE89+AE90+AE91+AE92+AE106+AE122+AE130+AE131+AE133+AE145+AE153+AE160+AE163+AE164+AE165+AE172+AE173+AE181+AE183+AE190+AE198+AE202+AE203+AE204+AE209+AE210+AE211+AE214+AE215+AE216+AE218+AE225+AE231+AE240+AE241+AE243+AE262+AE263+AE264+AE283+AE284+AE287+AE295+AE296+AE310+AE328+AE330+AE331+AE336+AE348+AE352+AE353+AE357+AE370+AE371+AE378+AE390+AE393+AE403+AE409+AE410+AE411+AE413+AE432+AE438+AE439+AE440+AE453+AE459</f>
      </nc>
      <ndxf>
        <numFmt numFmtId="168" formatCode="#,##0.0"/>
        <alignment vertical="center"/>
      </ndxf>
    </rcc>
    <rcc rId="0" sId="2" dxf="1">
      <nc r="AE525">
        <f>AE64+AE212+AE334+AE354+AE454+AE472</f>
      </nc>
      <ndxf>
        <numFmt numFmtId="168" formatCode="#,##0.0"/>
        <alignment vertical="center"/>
      </ndxf>
    </rcc>
    <rcc rId="0" sId="2" dxf="1">
      <nc r="AE526">
        <f>AE111</f>
      </nc>
      <ndxf>
        <numFmt numFmtId="168" formatCode="#,##0.0"/>
        <alignment vertical="center"/>
      </ndxf>
    </rcc>
    <rcc rId="0" sId="2" dxf="1">
      <nc r="AE527">
        <f>AE58+AE123+AE162+AE170+AE221+AE229+AE253+AE276+AE278+AE307+AE329+AE335+AE346+AE363+AE364</f>
      </nc>
      <ndxf>
        <numFmt numFmtId="168" formatCode="#,##0.0"/>
        <alignment vertical="center"/>
      </ndxf>
    </rcc>
    <rcc rId="0" sId="2" dxf="1">
      <nc r="AE528">
        <f>AE293</f>
      </nc>
      <ndxf>
        <numFmt numFmtId="168" formatCode="#,##0.0"/>
        <alignment vertical="center"/>
      </ndxf>
    </rcc>
    <rcc rId="0" sId="2" dxf="1">
      <nc r="AE529">
        <f>AE82+AE254+AE304+AE444</f>
      </nc>
      <ndxf>
        <numFmt numFmtId="168" formatCode="#,##0.0"/>
        <alignment vertical="center"/>
      </ndxf>
    </rcc>
    <rcc rId="0" sId="2" dxf="1">
      <nc r="AE530">
        <f>AE6+AE7+AE10+AE17+AE23+AE26+AE27+AE32+AE42+AE43+AE46+AE49+AE57+AE60+AE64+AE78+AE81+AE85+AE94+AE98+AE110+AE121+AE124+AE127+AE128+AE129+AE136+AE141+AE142+AE150+AE154+AE155+AE156+AE158+AE161+AE166+AE167+AE168+AE169+AE171+AE182+AE185+AE195+AE205+AE206+AE217+AE230+AE232+AE234+AE237+AE238+AE239+AE242+AE244+AE245+AE246+AE247+AE250+AE261+AE269+AE270+AE272+AE277+AE285+AE286+AE288+AE289+AE294+AE301+AE305+AE306+AE314+AE315+AE321+AE324+AE325+AE332+AE333+AE337+AE338+AE339+AE340+AE341+AE342+AE343+AE347+AE351+AE361+AE368+AE377+AE389+AE394+AE395+AE396+AE399+AE408+AE414+AE415+AE416+AE422+AE424+AE431+AE433+AE434+AE435+AE437+AE445+AE448+AE450+AE452+AE455+AE465+AE466+AE470+AE471</f>
      </nc>
      <ndxf>
        <numFmt numFmtId="3" formatCode="#,##0"/>
        <alignment vertical="center"/>
      </ndxf>
    </rcc>
    <rcc rId="0" sId="2" dxf="1">
      <nc r="AE531">
        <f>SUBTOTAL(9,AE521:AE530)</f>
      </nc>
      <ndxf>
        <numFmt numFmtId="168" formatCode="#,##0.0"/>
        <alignment vertical="center"/>
      </ndxf>
    </rcc>
    <rcc rId="0" sId="2" dxf="1">
      <nc r="AE532">
        <f>AE54+AE80+AE120+AE132+AE256+AE258+AE299+AE300+AE309+AE323+AE369+AE418+AE421+AE428+AE449</f>
      </nc>
      <ndxf>
        <numFmt numFmtId="168" formatCode="#,##0.0"/>
        <alignment vertical="center"/>
      </ndxf>
    </rcc>
    <rcc rId="0" sId="2" dxf="1">
      <nc r="AE533">
        <f>AE139+AE149+AE189+AE255+AE320+AE360+AE374+AE412+AE417+AE419+AE423+AE464</f>
      </nc>
      <ndxf>
        <numFmt numFmtId="168" formatCode="#,##0.0"/>
        <alignment vertical="center"/>
      </ndxf>
    </rcc>
    <rcc rId="0" sId="2" dxf="1">
      <nc r="AE534">
        <f>AE184</f>
      </nc>
      <ndxf>
        <numFmt numFmtId="168" formatCode="#,##0.0"/>
        <alignment vertical="center"/>
      </ndxf>
    </rcc>
    <rfmt sheetId="2" sqref="AE535" start="0" length="0">
      <dxf>
        <numFmt numFmtId="168" formatCode="#,##0.0"/>
        <alignment vertical="center"/>
      </dxf>
    </rfmt>
    <rcc rId="0" sId="2" dxf="1">
      <nc r="AE536">
        <f>SUM(AE531:AE535)</f>
      </nc>
      <ndxf>
        <numFmt numFmtId="168" formatCode="#,##0.0"/>
        <fill>
          <patternFill patternType="solid">
            <bgColor rgb="FF92D050"/>
          </patternFill>
        </fill>
        <alignment vertical="center"/>
      </ndxf>
    </rcc>
    <rcc rId="0" sId="2" dxf="1">
      <nc r="AE537">
        <f>AE536-AI536</f>
      </nc>
      <ndxf>
        <numFmt numFmtId="3" formatCode="#,##0"/>
        <alignment vertical="center"/>
      </ndxf>
    </rcc>
    <rfmt sheetId="2" sqref="AE538" start="0" length="0">
      <dxf>
        <alignment vertical="center"/>
      </dxf>
    </rfmt>
    <rfmt sheetId="2" sqref="AE539" start="0" length="0">
      <dxf>
        <alignment vertical="center"/>
      </dxf>
    </rfmt>
    <rcc rId="0" sId="2" dxf="1">
      <nc r="AE540">
        <f>AE201</f>
      </nc>
      <ndxf>
        <numFmt numFmtId="168" formatCode="#,##0.0"/>
        <alignment vertical="center"/>
      </ndxf>
    </rcc>
    <rcc rId="0" sId="2" dxf="1">
      <nc r="AE541">
        <f>AE83</f>
      </nc>
      <ndxf>
        <numFmt numFmtId="168" formatCode="#,##0.0"/>
        <alignment vertical="center"/>
      </ndxf>
    </rcc>
    <rcc rId="0" sId="2" dxf="1">
      <nc r="AE542">
        <f>AE109</f>
      </nc>
      <ndxf>
        <numFmt numFmtId="168" formatCode="#,##0.0"/>
        <alignment vertical="center"/>
      </ndxf>
    </rcc>
    <rcc rId="0" sId="2" dxf="1">
      <nc r="AE543">
        <f>#REF!*24</f>
      </nc>
      <ndxf>
        <numFmt numFmtId="168" formatCode="#,##0.0"/>
        <alignment vertical="center"/>
      </ndxf>
    </rcc>
    <rfmt sheetId="2" sqref="AE544" start="0" length="0">
      <dxf>
        <numFmt numFmtId="168" formatCode="#,##0.0"/>
        <alignment vertical="center"/>
      </dxf>
    </rfmt>
    <rfmt sheetId="2" sqref="AE545" start="0" length="0">
      <dxf>
        <numFmt numFmtId="168" formatCode="#,##0.0"/>
        <alignment vertical="center"/>
      </dxf>
    </rfmt>
    <rcc rId="0" sId="2" dxf="1">
      <nc r="AE546">
        <f>AE45</f>
      </nc>
      <ndxf>
        <numFmt numFmtId="168" formatCode="#,##0.0"/>
        <alignment vertical="center"/>
      </ndxf>
    </rcc>
    <rcc rId="0" sId="2" dxf="1">
      <nc r="AE547">
        <f>#REF!*24</f>
      </nc>
      <ndxf>
        <numFmt numFmtId="168" formatCode="#,##0.0"/>
        <alignment vertical="center"/>
      </ndxf>
    </rcc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8" sId="2" ref="AE1:AE1048576" action="deleteCol">
    <undo index="65535" exp="ref" v="1" dr="AE490" r="AG490" sId="2"/>
    <undo index="65535" exp="ref" v="1" dr="AE489" r="AG489" sId="2"/>
    <undo index="65535" exp="ref" v="1" dr="AE488" r="AG488" sId="2"/>
    <undo index="65535" exp="ref" v="1" dr="AE487" r="AI487" sId="2"/>
    <undo index="65535" exp="ref" v="1" dr="AE487" r="AG487" sId="2"/>
    <undo index="65535" exp="ref" v="1" dr="AE486" r="AG486" sId="2"/>
    <undo index="65535" exp="ref" v="1" dr="AE485" r="AG485" sId="2"/>
    <undo index="65535" exp="ref" v="1" dr="AE484" r="AG484" sId="2"/>
    <undo index="65535" exp="ref" v="1" dr="AE483" r="AI483" sId="2"/>
    <undo index="65535" exp="ref" v="1" dr="AE483" r="AG483" sId="2"/>
    <undo index="0" exp="ref" v="1" dr="AE483" r="AF483" sId="2"/>
    <undo index="65535" exp="ref" v="1" dr="AE482" r="AI482" sId="2"/>
    <undo index="65535" exp="ref" v="1" dr="AE482" r="AG482" sId="2"/>
    <undo index="0" exp="ref" v="1" dr="AE482" r="AF482" sId="2"/>
    <undo index="65535" exp="ref" v="1" dr="AE481" r="AG481" sId="2"/>
    <undo index="65535" exp="ref" v="1" dr="AE480" r="AG480" sId="2"/>
    <undo index="65535" exp="ref" v="1" dr="AE479" r="AG479" sId="2"/>
    <undo index="65535" exp="ref" v="1" dr="AE478" r="AG478" sId="2"/>
    <undo index="65535" exp="ref" v="1" dr="AE477" r="AG477" sId="2"/>
    <undo index="65535" exp="ref" v="1" dr="AE476" r="AG476" sId="2"/>
    <undo index="65535" exp="ref" v="1" dr="AE472" r="AG472" sId="2"/>
    <undo index="65535" exp="ref" v="1" dr="AE471" r="AG471" sId="2"/>
    <undo index="65535" exp="ref" v="1" dr="AE470" r="AG470" sId="2"/>
    <undo index="65535" exp="ref" v="1" dr="AE469" r="AG469" sId="2"/>
    <undo index="65535" exp="ref" v="1" dr="AE468" r="AG468" sId="2"/>
    <undo index="65535" exp="ref" v="1" dr="AE467" r="AG467" sId="2"/>
    <undo index="65535" exp="ref" v="1" dr="AE466" r="AG466" sId="2"/>
    <undo index="65535" exp="ref" v="1" dr="AE465" r="AG465" sId="2"/>
    <undo index="65535" exp="ref" v="1" dr="AE464" r="AG464" sId="2"/>
    <undo index="65535" exp="ref" v="1" dr="AE463" r="AG463" sId="2"/>
    <undo index="65535" exp="ref" v="1" dr="AE462" r="AG462" sId="2"/>
    <undo index="65535" exp="ref" v="1" dr="AE461" r="AG461" sId="2"/>
    <undo index="65535" exp="ref" v="1" dr="AE460" r="AG460" sId="2"/>
    <undo index="65535" exp="ref" v="1" dr="AE459" r="AG459" sId="2"/>
    <undo index="65535" exp="ref" v="1" dr="AE458" r="AG458" sId="2"/>
    <undo index="65535" exp="ref" v="1" dr="AE457" r="AG457" sId="2"/>
    <undo index="65535" exp="ref" v="1" dr="AE456" r="AG456" sId="2"/>
    <undo index="65535" exp="ref" v="1" dr="AE455" r="AG455" sId="2"/>
    <undo index="65535" exp="ref" v="1" dr="AE454" r="AG454" sId="2"/>
    <undo index="65535" exp="ref" v="1" dr="AE453" r="AG453" sId="2"/>
    <undo index="65535" exp="ref" v="1" dr="AE452" r="AG452" sId="2"/>
    <undo index="65535" exp="ref" v="1" dr="AE451" r="AG451" sId="2"/>
    <undo index="65535" exp="ref" v="1" dr="AE450" r="AG450" sId="2"/>
    <undo index="65535" exp="ref" v="1" dr="AE449" r="AG449" sId="2"/>
    <undo index="65535" exp="ref" v="1" dr="AE448" r="AG448" sId="2"/>
    <undo index="65535" exp="ref" v="1" dr="AE447" r="AG447" sId="2"/>
    <undo index="65535" exp="ref" v="1" dr="AE446" r="AG446" sId="2"/>
    <undo index="65535" exp="ref" v="1" dr="AE445" r="AG445" sId="2"/>
    <undo index="65535" exp="ref" v="1" dr="AE444" r="AG444" sId="2"/>
    <undo index="65535" exp="ref" v="1" dr="AE443" r="AG443" sId="2"/>
    <undo index="65535" exp="ref" v="1" dr="AE442" r="AG442" sId="2"/>
    <undo index="65535" exp="ref" v="1" dr="AE441" r="AG441" sId="2"/>
    <undo index="65535" exp="ref" v="1" dr="AE440" r="AG440" sId="2"/>
    <undo index="65535" exp="ref" v="1" dr="AE439" r="AG439" sId="2"/>
    <undo index="65535" exp="ref" v="1" dr="AE438" r="AG438" sId="2"/>
    <undo index="65535" exp="ref" v="1" dr="AE437" r="AG437" sId="2"/>
    <undo index="65535" exp="ref" v="1" dr="AE436" r="AG436" sId="2"/>
    <undo index="65535" exp="ref" v="1" dr="AE435" r="AG435" sId="2"/>
    <undo index="65535" exp="ref" v="1" dr="AE434" r="AG434" sId="2"/>
    <undo index="65535" exp="ref" v="1" dr="AE433" r="AG433" sId="2"/>
    <undo index="65535" exp="ref" v="1" dr="AE432" r="AG432" sId="2"/>
    <undo index="65535" exp="ref" v="1" dr="AE431" r="AG431" sId="2"/>
    <undo index="65535" exp="ref" v="1" dr="AE430" r="AG430" sId="2"/>
    <undo index="65535" exp="ref" v="1" dr="AE429" r="AG429" sId="2"/>
    <undo index="65535" exp="ref" v="1" dr="AE428" r="AG428" sId="2"/>
    <undo index="65535" exp="ref" v="1" dr="AE427" r="AG427" sId="2"/>
    <undo index="65535" exp="ref" v="1" dr="AE426" r="AG426" sId="2"/>
    <undo index="65535" exp="ref" v="1" dr="AE425" r="AG425" sId="2"/>
    <undo index="65535" exp="ref" v="1" dr="AE424" r="AG424" sId="2"/>
    <undo index="65535" exp="ref" v="1" dr="AE423" r="AG423" sId="2"/>
    <undo index="65535" exp="ref" v="1" dr="AE422" r="AG422" sId="2"/>
    <undo index="65535" exp="ref" v="1" dr="AE421" r="AG421" sId="2"/>
    <undo index="65535" exp="ref" v="1" dr="AE419" r="AG419" sId="2"/>
    <undo index="65535" exp="ref" v="1" dr="AE418" r="AG418" sId="2"/>
    <undo index="65535" exp="ref" v="1" dr="AE417" r="AG417" sId="2"/>
    <undo index="65535" exp="ref" v="1" dr="AE416" r="AG416" sId="2"/>
    <undo index="65535" exp="ref" v="1" dr="AE415" r="AG415" sId="2"/>
    <undo index="65535" exp="ref" v="1" dr="AE414" r="AG414" sId="2"/>
    <undo index="65535" exp="ref" v="1" dr="AE413" r="AG413" sId="2"/>
    <undo index="65535" exp="ref" v="1" dr="AE412" r="AG412" sId="2"/>
    <undo index="65535" exp="ref" v="1" dr="AE411" r="AG411" sId="2"/>
    <undo index="65535" exp="ref" v="1" dr="AE410" r="AG410" sId="2"/>
    <undo index="65535" exp="ref" v="1" dr="AE409" r="AG409" sId="2"/>
    <undo index="65535" exp="ref" v="1" dr="AE408" r="AG408" sId="2"/>
    <undo index="65535" exp="ref" v="1" dr="AE407" r="AG407" sId="2"/>
    <undo index="65535" exp="ref" v="1" dr="AE406" r="AG406" sId="2"/>
    <undo index="65535" exp="ref" v="1" dr="AE405" r="AG405" sId="2"/>
    <undo index="65535" exp="ref" v="1" dr="AE404" r="AG404" sId="2"/>
    <undo index="65535" exp="ref" v="1" dr="AE403" r="AG403" sId="2"/>
    <undo index="65535" exp="ref" v="1" dr="AE402" r="AG402" sId="2"/>
    <undo index="65535" exp="ref" v="1" dr="AE401" r="AG401" sId="2"/>
    <undo index="65535" exp="ref" v="1" dr="AE400" r="AG400" sId="2"/>
    <undo index="65535" exp="ref" v="1" dr="AE399" r="AG399" sId="2"/>
    <undo index="65535" exp="ref" v="1" dr="AE398" r="AG398" sId="2"/>
    <undo index="65535" exp="ref" v="1" dr="AE397" r="AG397" sId="2"/>
    <undo index="65535" exp="ref" v="1" dr="AE396" r="AG396" sId="2"/>
    <undo index="65535" exp="ref" v="1" dr="AE395" r="AG395" sId="2"/>
    <undo index="65535" exp="ref" v="1" dr="AE394" r="AG394" sId="2"/>
    <undo index="65535" exp="ref" v="1" dr="AE393" r="AG393" sId="2"/>
    <undo index="65535" exp="ref" v="1" dr="AE392" r="AG392" sId="2"/>
    <undo index="65535" exp="ref" v="1" dr="AE391" r="AG391" sId="2"/>
    <undo index="65535" exp="ref" v="1" dr="AE390" r="AG390" sId="2"/>
    <undo index="65535" exp="ref" v="1" dr="AE389" r="AG389" sId="2"/>
    <undo index="65535" exp="ref" v="1" dr="AE388" r="AG388" sId="2"/>
    <undo index="65535" exp="ref" v="1" dr="AE387" r="AG387" sId="2"/>
    <undo index="65535" exp="ref" v="1" dr="AE386" r="AG386" sId="2"/>
    <undo index="65535" exp="ref" v="1" dr="AE385" r="AG385" sId="2"/>
    <undo index="65535" exp="ref" v="1" dr="AE384" r="AG384" sId="2"/>
    <undo index="65535" exp="ref" v="1" dr="AE383" r="AG383" sId="2"/>
    <undo index="65535" exp="ref" v="1" dr="AE382" r="AG382" sId="2"/>
    <undo index="65535" exp="ref" v="1" dr="AE381" r="AG381" sId="2"/>
    <undo index="65535" exp="ref" v="1" dr="AE380" r="AG380" sId="2"/>
    <undo index="65535" exp="ref" v="1" dr="AE379" r="AG379" sId="2"/>
    <undo index="65535" exp="ref" v="1" dr="AE378" r="AG378" sId="2"/>
    <undo index="65535" exp="ref" v="1" dr="AE377" r="AG377" sId="2"/>
    <undo index="65535" exp="ref" v="1" dr="AE376" r="AG376" sId="2"/>
    <undo index="65535" exp="ref" v="1" dr="AE375" r="AG375" sId="2"/>
    <undo index="65535" exp="ref" v="1" dr="AE374" r="AG374" sId="2"/>
    <undo index="65535" exp="ref" v="1" dr="AE373" r="AG373" sId="2"/>
    <undo index="65535" exp="ref" v="1" dr="AE372" r="AG372" sId="2"/>
    <undo index="65535" exp="ref" v="1" dr="AE371" r="AG371" sId="2"/>
    <undo index="65535" exp="ref" v="1" dr="AE370" r="AG370" sId="2"/>
    <undo index="65535" exp="ref" v="1" dr="AE369" r="AG369" sId="2"/>
    <undo index="65535" exp="ref" v="1" dr="AE368" r="AG368" sId="2"/>
    <undo index="65535" exp="ref" v="1" dr="AE367" r="AG367" sId="2"/>
    <undo index="65535" exp="ref" v="1" dr="AE366" r="AG366" sId="2"/>
    <undo index="65535" exp="ref" v="1" dr="AE365" r="AG365" sId="2"/>
    <undo index="65535" exp="ref" v="1" dr="AE364" r="AG364" sId="2"/>
    <undo index="65535" exp="ref" v="1" dr="AE363" r="AG363" sId="2"/>
    <undo index="65535" exp="ref" v="1" dr="AE362" r="AG362" sId="2"/>
    <undo index="65535" exp="ref" v="1" dr="AE361" r="AG361" sId="2"/>
    <undo index="65535" exp="ref" v="1" dr="AE360" r="AG360" sId="2"/>
    <undo index="65535" exp="ref" v="1" dr="AE359" r="AG359" sId="2"/>
    <undo index="65535" exp="ref" v="1" dr="AE358" r="AG358" sId="2"/>
    <undo index="65535" exp="ref" v="1" dr="AE357" r="AG357" sId="2"/>
    <undo index="65535" exp="ref" v="1" dr="AE356" r="AG356" sId="2"/>
    <undo index="65535" exp="ref" v="1" dr="AE355" r="AG355" sId="2"/>
    <undo index="65535" exp="ref" v="1" dr="AE354" r="AG354" sId="2"/>
    <undo index="65535" exp="ref" v="1" dr="AE353" r="AG353" sId="2"/>
    <undo index="65535" exp="ref" v="1" dr="AE352" r="AG352" sId="2"/>
    <undo index="65535" exp="ref" v="1" dr="AE351" r="AG351" sId="2"/>
    <undo index="65535" exp="ref" v="1" dr="AE350" r="AG350" sId="2"/>
    <undo index="65535" exp="ref" v="1" dr="AE349" r="AG349" sId="2"/>
    <undo index="65535" exp="ref" v="1" dr="AE348" r="AG348" sId="2"/>
    <undo index="65535" exp="ref" v="1" dr="AE347" r="AG347" sId="2"/>
    <undo index="65535" exp="ref" v="1" dr="AE346" r="AG346" sId="2"/>
    <undo index="65535" exp="ref" v="1" dr="AE345" r="AG345" sId="2"/>
    <undo index="65535" exp="ref" v="1" dr="AE344" r="AG344" sId="2"/>
    <undo index="65535" exp="ref" v="1" dr="AE343" r="AG343" sId="2"/>
    <undo index="65535" exp="ref" v="1" dr="AE342" r="AG342" sId="2"/>
    <undo index="65535" exp="ref" v="1" dr="AE341" r="AG341" sId="2"/>
    <undo index="65535" exp="ref" v="1" dr="AE340" r="AG340" sId="2"/>
    <undo index="65535" exp="ref" v="1" dr="AE339" r="AG339" sId="2"/>
    <undo index="65535" exp="ref" v="1" dr="AE338" r="AG338" sId="2"/>
    <undo index="65535" exp="ref" v="1" dr="AE337" r="AG337" sId="2"/>
    <undo index="65535" exp="ref" v="1" dr="AE336" r="AG336" sId="2"/>
    <undo index="65535" exp="ref" v="1" dr="AE335" r="AG335" sId="2"/>
    <undo index="65535" exp="ref" v="1" dr="AE334" r="AG334" sId="2"/>
    <undo index="65535" exp="ref" v="1" dr="AE333" r="AG333" sId="2"/>
    <undo index="65535" exp="ref" v="1" dr="AE332" r="AG332" sId="2"/>
    <undo index="65535" exp="ref" v="1" dr="AE331" r="AG331" sId="2"/>
    <undo index="65535" exp="ref" v="1" dr="AE330" r="AG330" sId="2"/>
    <undo index="65535" exp="ref" v="1" dr="AE329" r="AG329" sId="2"/>
    <undo index="65535" exp="ref" v="1" dr="AE328" r="AG328" sId="2"/>
    <undo index="65535" exp="ref" v="1" dr="AE327" r="AG327" sId="2"/>
    <undo index="65535" exp="ref" v="1" dr="AE326" r="AG326" sId="2"/>
    <undo index="65535" exp="ref" v="1" dr="AE325" r="AG325" sId="2"/>
    <undo index="65535" exp="ref" v="1" dr="AE324" r="AG324" sId="2"/>
    <undo index="65535" exp="ref" v="1" dr="AE323" r="AG323" sId="2"/>
    <undo index="65535" exp="ref" v="1" dr="AE322" r="AG322" sId="2"/>
    <undo index="65535" exp="ref" v="1" dr="AE321" r="AG321" sId="2"/>
    <undo index="65535" exp="ref" v="1" dr="AE320" r="AG320" sId="2"/>
    <undo index="65535" exp="ref" v="1" dr="AE319" r="AG319" sId="2"/>
    <undo index="65535" exp="ref" v="1" dr="AE318" r="AG318" sId="2"/>
    <undo index="65535" exp="ref" v="1" dr="AE317" r="AG317" sId="2"/>
    <undo index="65535" exp="ref" v="1" dr="AE316" r="AG316" sId="2"/>
    <undo index="65535" exp="ref" v="1" dr="AE315" r="AG315" sId="2"/>
    <undo index="65535" exp="ref" v="1" dr="AE314" r="AG314" sId="2"/>
    <undo index="65535" exp="ref" v="1" dr="AE313" r="AG313" sId="2"/>
    <undo index="65535" exp="ref" v="1" dr="AE312" r="AG312" sId="2"/>
    <undo index="65535" exp="ref" v="1" dr="AE311" r="AG311" sId="2"/>
    <undo index="65535" exp="ref" v="1" dr="AE310" r="AG310" sId="2"/>
    <undo index="65535" exp="ref" v="1" dr="AE309" r="AG309" sId="2"/>
    <undo index="65535" exp="ref" v="1" dr="AE308" r="AG308" sId="2"/>
    <undo index="65535" exp="ref" v="1" dr="AE307" r="AG307" sId="2"/>
    <undo index="65535" exp="ref" v="1" dr="AE306" r="AG306" sId="2"/>
    <undo index="65535" exp="ref" v="1" dr="AE305" r="AG305" sId="2"/>
    <undo index="65535" exp="ref" v="1" dr="AE304" r="AG304" sId="2"/>
    <undo index="65535" exp="ref" v="1" dr="AE303" r="AG303" sId="2"/>
    <undo index="65535" exp="ref" v="1" dr="AE302" r="AG302" sId="2"/>
    <undo index="65535" exp="ref" v="1" dr="AE301" r="AG301" sId="2"/>
    <undo index="65535" exp="ref" v="1" dr="AE300" r="AG300" sId="2"/>
    <undo index="65535" exp="ref" v="1" dr="AE299" r="AG299" sId="2"/>
    <undo index="65535" exp="ref" v="1" dr="AE298" r="AG298" sId="2"/>
    <undo index="65535" exp="ref" v="1" dr="AE297" r="AG297" sId="2"/>
    <undo index="65535" exp="ref" v="1" dr="AE296" r="AG296" sId="2"/>
    <undo index="65535" exp="ref" v="1" dr="AE295" r="AG295" sId="2"/>
    <undo index="65535" exp="ref" v="1" dr="AE294" r="AG294" sId="2"/>
    <undo index="65535" exp="ref" v="1" dr="AE293" r="AG293" sId="2"/>
    <undo index="65535" exp="ref" v="1" dr="AE292" r="AG292" sId="2"/>
    <undo index="65535" exp="ref" v="1" dr="AE291" r="AG291" sId="2"/>
    <undo index="65535" exp="ref" v="1" dr="AE290" r="AG290" sId="2"/>
    <undo index="65535" exp="ref" v="1" dr="AE289" r="AG289" sId="2"/>
    <undo index="65535" exp="ref" v="1" dr="AE288" r="AG288" sId="2"/>
    <undo index="65535" exp="ref" v="1" dr="AE287" r="AG287" sId="2"/>
    <undo index="65535" exp="ref" v="1" dr="AE286" r="AG286" sId="2"/>
    <undo index="65535" exp="ref" v="1" dr="AE285" r="AG285" sId="2"/>
    <undo index="65535" exp="ref" v="1" dr="AE284" r="AG284" sId="2"/>
    <undo index="65535" exp="ref" v="1" dr="AE283" r="AG283" sId="2"/>
    <undo index="65535" exp="ref" v="1" dr="AE282" r="AG282" sId="2"/>
    <undo index="65535" exp="ref" v="1" dr="AE281" r="AG281" sId="2"/>
    <undo index="65535" exp="ref" v="1" dr="AE280" r="AG280" sId="2"/>
    <undo index="65535" exp="ref" v="1" dr="AE279" r="AG279" sId="2"/>
    <undo index="65535" exp="ref" v="1" dr="AE278" r="AG278" sId="2"/>
    <undo index="65535" exp="ref" v="1" dr="AE277" r="AG277" sId="2"/>
    <undo index="65535" exp="ref" v="1" dr="AE276" r="AG276" sId="2"/>
    <undo index="65535" exp="ref" v="1" dr="AE275" r="AG275" sId="2"/>
    <undo index="65535" exp="ref" v="1" dr="AE274" r="AG274" sId="2"/>
    <undo index="65535" exp="ref" v="1" dr="AE273" r="AG273" sId="2"/>
    <undo index="65535" exp="ref" v="1" dr="AE272" r="AG272" sId="2"/>
    <undo index="65535" exp="ref" v="1" dr="AE271" r="AG271" sId="2"/>
    <undo index="65535" exp="ref" v="1" dr="AE270" r="AG270" sId="2"/>
    <undo index="65535" exp="ref" v="1" dr="AE269" r="AG269" sId="2"/>
    <undo index="65535" exp="ref" v="1" dr="AE268" r="AG268" sId="2"/>
    <undo index="65535" exp="ref" v="1" dr="AE267" r="AG267" sId="2"/>
    <undo index="65535" exp="ref" v="1" dr="AE266" r="AG266" sId="2"/>
    <undo index="65535" exp="ref" v="1" dr="AE265" r="AG265" sId="2"/>
    <undo index="65535" exp="ref" v="1" dr="AE264" r="AG264" sId="2"/>
    <undo index="65535" exp="ref" v="1" dr="AE263" r="AG263" sId="2"/>
    <undo index="65535" exp="ref" v="1" dr="AE262" r="AG262" sId="2"/>
    <undo index="65535" exp="ref" v="1" dr="AE261" r="AG261" sId="2"/>
    <undo index="65535" exp="ref" v="1" dr="AE260" r="AG260" sId="2"/>
    <undo index="65535" exp="ref" v="1" dr="AE259" r="AG259" sId="2"/>
    <undo index="65535" exp="ref" v="1" dr="AE258" r="AG258" sId="2"/>
    <undo index="65535" exp="ref" v="1" dr="AE257" r="AG257" sId="2"/>
    <undo index="65535" exp="ref" v="1" dr="AE256" r="AG256" sId="2"/>
    <undo index="65535" exp="ref" v="1" dr="AE255" r="AG255" sId="2"/>
    <undo index="65535" exp="ref" v="1" dr="AE254" r="AG254" sId="2"/>
    <undo index="65535" exp="ref" v="1" dr="AE253" r="AG253" sId="2"/>
    <undo index="65535" exp="ref" v="1" dr="AE252" r="AG252" sId="2"/>
    <undo index="65535" exp="ref" v="1" dr="AE251" r="AG251" sId="2"/>
    <undo index="65535" exp="ref" v="1" dr="AE250" r="AG250" sId="2"/>
    <undo index="65535" exp="ref" v="1" dr="AE249" r="AG249" sId="2"/>
    <undo index="65535" exp="ref" v="1" dr="AE248" r="AG248" sId="2"/>
    <undo index="65535" exp="ref" v="1" dr="AE247" r="AG247" sId="2"/>
    <undo index="65535" exp="ref" v="1" dr="AE246" r="AG246" sId="2"/>
    <undo index="65535" exp="ref" v="1" dr="AE245" r="AG245" sId="2"/>
    <undo index="65535" exp="ref" v="1" dr="AE244" r="AG244" sId="2"/>
    <undo index="65535" exp="ref" v="1" dr="AE243" r="AG243" sId="2"/>
    <undo index="65535" exp="ref" v="1" dr="AE242" r="AG242" sId="2"/>
    <undo index="65535" exp="ref" v="1" dr="AE241" r="AG241" sId="2"/>
    <undo index="65535" exp="ref" v="1" dr="AE240" r="AG240" sId="2"/>
    <undo index="65535" exp="ref" v="1" dr="AE239" r="AG239" sId="2"/>
    <undo index="65535" exp="ref" v="1" dr="AE238" r="AG238" sId="2"/>
    <undo index="65535" exp="ref" v="1" dr="AE237" r="AG237" sId="2"/>
    <undo index="65535" exp="ref" v="1" dr="AE236" r="AG236" sId="2"/>
    <undo index="65535" exp="ref" v="1" dr="AE235" r="AG235" sId="2"/>
    <undo index="65535" exp="ref" v="1" dr="AE234" r="AG234" sId="2"/>
    <undo index="65535" exp="ref" v="1" dr="AE233" r="AG233" sId="2"/>
    <undo index="65535" exp="ref" v="1" dr="AE232" r="AG232" sId="2"/>
    <undo index="65535" exp="ref" v="1" dr="AE231" r="AG231" sId="2"/>
    <undo index="65535" exp="ref" v="1" dr="AE230" r="AG230" sId="2"/>
    <undo index="65535" exp="ref" v="1" dr="AE229" r="AG229" sId="2"/>
    <undo index="65535" exp="ref" v="1" dr="AE228" r="AG228" sId="2"/>
    <undo index="65535" exp="ref" v="1" dr="AE227" r="AG227" sId="2"/>
    <undo index="65535" exp="ref" v="1" dr="AE226" r="AG226" sId="2"/>
    <undo index="65535" exp="ref" v="1" dr="AE225" r="AG225" sId="2"/>
    <undo index="65535" exp="ref" v="1" dr="AE224" r="AG224" sId="2"/>
    <undo index="65535" exp="ref" v="1" dr="AE223" r="AG223" sId="2"/>
    <undo index="65535" exp="ref" v="1" dr="AE222" r="AG222" sId="2"/>
    <undo index="65535" exp="ref" v="1" dr="AE221" r="AG221" sId="2"/>
    <undo index="65535" exp="ref" v="1" dr="AE220" r="AG220" sId="2"/>
    <undo index="65535" exp="ref" v="1" dr="AE219" r="AG219" sId="2"/>
    <undo index="65535" exp="ref" v="1" dr="AE218" r="AG218" sId="2"/>
    <undo index="65535" exp="ref" v="1" dr="AE217" r="AG217" sId="2"/>
    <undo index="65535" exp="ref" v="1" dr="AE216" r="AG216" sId="2"/>
    <undo index="65535" exp="ref" v="1" dr="AE215" r="AG215" sId="2"/>
    <undo index="65535" exp="ref" v="1" dr="AE214" r="AG214" sId="2"/>
    <undo index="65535" exp="ref" v="1" dr="AE213" r="AG213" sId="2"/>
    <undo index="65535" exp="ref" v="1" dr="AE212" r="AG212" sId="2"/>
    <undo index="65535" exp="ref" v="1" dr="AE211" r="AG211" sId="2"/>
    <undo index="65535" exp="ref" v="1" dr="AE210" r="AG210" sId="2"/>
    <undo index="65535" exp="ref" v="1" dr="AE209" r="AG209" sId="2"/>
    <undo index="65535" exp="ref" v="1" dr="AE208" r="AG208" sId="2"/>
    <undo index="65535" exp="ref" v="1" dr="AE207" r="AG207" sId="2"/>
    <undo index="65535" exp="ref" v="1" dr="AE206" r="AG206" sId="2"/>
    <undo index="65535" exp="ref" v="1" dr="AE205" r="AG205" sId="2"/>
    <undo index="65535" exp="ref" v="1" dr="AE204" r="AG204" sId="2"/>
    <undo index="65535" exp="ref" v="1" dr="AE203" r="AG203" sId="2"/>
    <undo index="65535" exp="ref" v="1" dr="AE202" r="AG202" sId="2"/>
    <undo index="65535" exp="ref" v="1" dr="AE201" r="AG201" sId="2"/>
    <undo index="65535" exp="ref" v="1" dr="AE200" r="AG200" sId="2"/>
    <undo index="65535" exp="ref" v="1" dr="AE199" r="AG199" sId="2"/>
    <undo index="65535" exp="ref" v="1" dr="AE198" r="AG198" sId="2"/>
    <undo index="65535" exp="ref" v="1" dr="AE197" r="AG197" sId="2"/>
    <undo index="65535" exp="ref" v="1" dr="AE196" r="AG196" sId="2"/>
    <undo index="65535" exp="ref" v="1" dr="AE195" r="AG195" sId="2"/>
    <undo index="65535" exp="ref" v="1" dr="AE194" r="AG194" sId="2"/>
    <undo index="65535" exp="ref" v="1" dr="AE193" r="AG193" sId="2"/>
    <undo index="65535" exp="ref" v="1" dr="AE192" r="AG192" sId="2"/>
    <undo index="65535" exp="ref" v="1" dr="AE191" r="AG191" sId="2"/>
    <undo index="65535" exp="ref" v="1" dr="AE190" r="AG190" sId="2"/>
    <undo index="65535" exp="ref" v="1" dr="AE189" r="AG189" sId="2"/>
    <undo index="65535" exp="ref" v="1" dr="AE188" r="AG188" sId="2"/>
    <undo index="65535" exp="ref" v="1" dr="AE187" r="AG187" sId="2"/>
    <undo index="65535" exp="ref" v="1" dr="AE186" r="AG186" sId="2"/>
    <undo index="65535" exp="ref" v="1" dr="AE185" r="AG185" sId="2"/>
    <undo index="65535" exp="ref" v="1" dr="AE184" r="AG184" sId="2"/>
    <undo index="65535" exp="ref" v="1" dr="AE183" r="AG183" sId="2"/>
    <undo index="65535" exp="ref" v="1" dr="AE182" r="AG182" sId="2"/>
    <undo index="65535" exp="ref" v="1" dr="AE181" r="AG181" sId="2"/>
    <undo index="65535" exp="ref" v="1" dr="AE180" r="AG180" sId="2"/>
    <undo index="65535" exp="ref" v="1" dr="AE179" r="AG179" sId="2"/>
    <undo index="65535" exp="ref" v="1" dr="AE178" r="AG178" sId="2"/>
    <undo index="65535" exp="ref" v="1" dr="AE177" r="AG177" sId="2"/>
    <undo index="65535" exp="ref" v="1" dr="AE176" r="AG176" sId="2"/>
    <undo index="65535" exp="ref" v="1" dr="AE175" r="AG175" sId="2"/>
    <undo index="65535" exp="ref" v="1" dr="AE174" r="AG174" sId="2"/>
    <undo index="65535" exp="ref" v="1" dr="AE173" r="AG173" sId="2"/>
    <undo index="65535" exp="ref" v="1" dr="AE172" r="AG172" sId="2"/>
    <undo index="65535" exp="ref" v="1" dr="AE171" r="AG171" sId="2"/>
    <undo index="65535" exp="ref" v="1" dr="AE170" r="AG170" sId="2"/>
    <undo index="65535" exp="ref" v="1" dr="AE169" r="AG169" sId="2"/>
    <undo index="65535" exp="ref" v="1" dr="AE168" r="AG168" sId="2"/>
    <undo index="65535" exp="ref" v="1" dr="AE167" r="AG167" sId="2"/>
    <undo index="65535" exp="ref" v="1" dr="AE166" r="AG166" sId="2"/>
    <undo index="65535" exp="ref" v="1" dr="AE165" r="AG165" sId="2"/>
    <undo index="65535" exp="ref" v="1" dr="AE164" r="AG164" sId="2"/>
    <undo index="65535" exp="ref" v="1" dr="AE163" r="AG163" sId="2"/>
    <undo index="65535" exp="ref" v="1" dr="AE162" r="AG162" sId="2"/>
    <undo index="65535" exp="ref" v="1" dr="AE161" r="AG161" sId="2"/>
    <undo index="65535" exp="ref" v="1" dr="AE160" r="AG160" sId="2"/>
    <undo index="65535" exp="ref" v="1" dr="AE159" r="AG159" sId="2"/>
    <undo index="65535" exp="ref" v="1" dr="AE158" r="AG158" sId="2"/>
    <undo index="65535" exp="ref" v="1" dr="AE157" r="AG157" sId="2"/>
    <undo index="65535" exp="ref" v="1" dr="AE156" r="AG156" sId="2"/>
    <undo index="65535" exp="ref" v="1" dr="AE155" r="AG155" sId="2"/>
    <undo index="65535" exp="ref" v="1" dr="AE154" r="AG154" sId="2"/>
    <undo index="65535" exp="ref" v="1" dr="AE153" r="AG153" sId="2"/>
    <undo index="65535" exp="ref" v="1" dr="AE152" r="AG152" sId="2"/>
    <undo index="65535" exp="ref" v="1" dr="AE151" r="AG151" sId="2"/>
    <undo index="65535" exp="ref" v="1" dr="AE150" r="AG150" sId="2"/>
    <undo index="65535" exp="ref" v="1" dr="AE149" r="AG149" sId="2"/>
    <undo index="65535" exp="ref" v="1" dr="AE148" r="AG148" sId="2"/>
    <undo index="65535" exp="ref" v="1" dr="AE147" r="AG147" sId="2"/>
    <undo index="65535" exp="ref" v="1" dr="AE146" r="AG146" sId="2"/>
    <undo index="65535" exp="ref" v="1" dr="AE145" r="AG145" sId="2"/>
    <undo index="65535" exp="ref" v="1" dr="AE144" r="AG144" sId="2"/>
    <undo index="65535" exp="ref" v="1" dr="AE143" r="AG143" sId="2"/>
    <undo index="65535" exp="ref" v="1" dr="AE142" r="AG142" sId="2"/>
    <undo index="65535" exp="ref" v="1" dr="AE141" r="AG141" sId="2"/>
    <undo index="65535" exp="ref" v="1" dr="AE140" r="AG140" sId="2"/>
    <undo index="65535" exp="ref" v="1" dr="AE139" r="AG139" sId="2"/>
    <undo index="65535" exp="ref" v="1" dr="AE138" r="AG138" sId="2"/>
    <undo index="65535" exp="ref" v="1" dr="AE137" r="AG137" sId="2"/>
    <undo index="65535" exp="ref" v="1" dr="AE136" r="AG136" sId="2"/>
    <undo index="65535" exp="ref" v="1" dr="AE135" r="AG135" sId="2"/>
    <undo index="65535" exp="ref" v="1" dr="AE134" r="AG134" sId="2"/>
    <undo index="65535" exp="ref" v="1" dr="AE133" r="AG133" sId="2"/>
    <undo index="65535" exp="ref" v="1" dr="AE132" r="AG132" sId="2"/>
    <undo index="65535" exp="ref" v="1" dr="AE131" r="AG131" sId="2"/>
    <undo index="65535" exp="ref" v="1" dr="AE130" r="AG130" sId="2"/>
    <undo index="65535" exp="ref" v="1" dr="AE129" r="AG129" sId="2"/>
    <undo index="65535" exp="ref" v="1" dr="AE128" r="AG128" sId="2"/>
    <undo index="65535" exp="ref" v="1" dr="AE127" r="AG127" sId="2"/>
    <undo index="65535" exp="ref" v="1" dr="AE126" r="AG126" sId="2"/>
    <undo index="65535" exp="ref" v="1" dr="AE125" r="AG125" sId="2"/>
    <undo index="65535" exp="ref" v="1" dr="AE124" r="AG124" sId="2"/>
    <undo index="65535" exp="ref" v="1" dr="AE123" r="AG123" sId="2"/>
    <undo index="65535" exp="ref" v="1" dr="AE122" r="AG122" sId="2"/>
    <undo index="65535" exp="ref" v="1" dr="AE121" r="AG121" sId="2"/>
    <undo index="65535" exp="ref" v="1" dr="AE120" r="AG120" sId="2"/>
    <undo index="65535" exp="ref" v="1" dr="AE119" r="AG119" sId="2"/>
    <undo index="65535" exp="ref" v="1" dr="AE118" r="AG118" sId="2"/>
    <undo index="65535" exp="ref" v="1" dr="AE117" r="AG117" sId="2"/>
    <undo index="65535" exp="ref" v="1" dr="AE116" r="AG116" sId="2"/>
    <undo index="65535" exp="ref" v="1" dr="AE115" r="AG115" sId="2"/>
    <undo index="65535" exp="ref" v="1" dr="AE114" r="AG114" sId="2"/>
    <undo index="65535" exp="ref" v="1" dr="AE113" r="AG113" sId="2"/>
    <undo index="65535" exp="ref" v="1" dr="AE111" r="AG111" sId="2"/>
    <undo index="65535" exp="ref" v="1" dr="AE110" r="AG110" sId="2"/>
    <undo index="65535" exp="ref" v="1" dr="AE109" r="AG109" sId="2"/>
    <undo index="65535" exp="ref" v="1" dr="AE108" r="AG108" sId="2"/>
    <undo index="65535" exp="ref" v="1" dr="AE107" r="AG107" sId="2"/>
    <undo index="65535" exp="ref" v="1" dr="AE106" r="AG106" sId="2"/>
    <undo index="65535" exp="ref" v="1" dr="AE105" r="AG105" sId="2"/>
    <undo index="65535" exp="ref" v="1" dr="AE104" r="AG104" sId="2"/>
    <undo index="65535" exp="ref" v="1" dr="AE103" r="AG103" sId="2"/>
    <undo index="65535" exp="ref" v="1" dr="AE102" r="AG102" sId="2"/>
    <undo index="65535" exp="ref" v="1" dr="AE101" r="AG101" sId="2"/>
    <undo index="65535" exp="ref" v="1" dr="AE100" r="AG100" sId="2"/>
    <undo index="65535" exp="ref" v="1" dr="AE99" r="AG99" sId="2"/>
    <undo index="65535" exp="ref" v="1" dr="AE98" r="AG98" sId="2"/>
    <undo index="65535" exp="ref" v="1" dr="AE97" r="AG97" sId="2"/>
    <undo index="65535" exp="ref" v="1" dr="AE96" r="AG96" sId="2"/>
    <undo index="65535" exp="ref" v="1" dr="AE95" r="AG95" sId="2"/>
    <undo index="65535" exp="ref" v="1" dr="AE94" r="AG94" sId="2"/>
    <undo index="65535" exp="ref" v="1" dr="AE93" r="AG93" sId="2"/>
    <undo index="65535" exp="ref" v="1" dr="AE92" r="AG92" sId="2"/>
    <undo index="65535" exp="ref" v="1" dr="AE91" r="AG91" sId="2"/>
    <undo index="65535" exp="ref" v="1" dr="AE90" r="AG90" sId="2"/>
    <undo index="65535" exp="ref" v="1" dr="AE89" r="AG89" sId="2"/>
    <undo index="65535" exp="ref" v="1" dr="AE88" r="AG88" sId="2"/>
    <undo index="65535" exp="ref" v="1" dr="AE87" r="AG87" sId="2"/>
    <undo index="65535" exp="ref" v="1" dr="AE86" r="AG86" sId="2"/>
    <undo index="65535" exp="ref" v="1" dr="AE85" r="AG85" sId="2"/>
    <undo index="65535" exp="ref" v="1" dr="AE84" r="AG84" sId="2"/>
    <undo index="65535" exp="ref" v="1" dr="AE83" r="AG83" sId="2"/>
    <undo index="65535" exp="ref" v="1" dr="AE82" r="AG82" sId="2"/>
    <undo index="65535" exp="ref" v="1" dr="AE81" r="AG81" sId="2"/>
    <undo index="65535" exp="ref" v="1" dr="AE80" r="AG80" sId="2"/>
    <undo index="65535" exp="ref" v="1" dr="AE79" r="AG79" sId="2"/>
    <undo index="65535" exp="ref" v="1" dr="AE78" r="AG78" sId="2"/>
    <undo index="65535" exp="ref" v="1" dr="AE77" r="AG77" sId="2"/>
    <undo index="65535" exp="ref" v="1" dr="AE76" r="AG76" sId="2"/>
    <undo index="65535" exp="ref" v="1" dr="AE75" r="AG75" sId="2"/>
    <undo index="65535" exp="ref" v="1" dr="AE74" r="AG74" sId="2"/>
    <undo index="65535" exp="ref" v="1" dr="AE73" r="AG73" sId="2"/>
    <undo index="65535" exp="ref" v="1" dr="AE72" r="AG72" sId="2"/>
    <undo index="65535" exp="ref" v="1" dr="AE71" r="AG71" sId="2"/>
    <undo index="65535" exp="ref" v="1" dr="AE70" r="AG70" sId="2"/>
    <undo index="65535" exp="ref" v="1" dr="AE69" r="AG69" sId="2"/>
    <undo index="65535" exp="ref" v="1" dr="AE68" r="AG68" sId="2"/>
    <undo index="65535" exp="ref" v="1" dr="AE67" r="AG67" sId="2"/>
    <undo index="65535" exp="ref" v="1" dr="AE66" r="AG66" sId="2"/>
    <undo index="65535" exp="ref" v="1" dr="AE65" r="AG65" sId="2"/>
    <undo index="65535" exp="ref" v="1" dr="AE64" r="AG64" sId="2"/>
    <undo index="65535" exp="ref" v="1" dr="AE63" r="AG63" sId="2"/>
    <undo index="65535" exp="ref" v="1" dr="AE62" r="AG62" sId="2"/>
    <undo index="65535" exp="ref" v="1" dr="AE61" r="AG61" sId="2"/>
    <undo index="65535" exp="ref" v="1" dr="AE60" r="AG60" sId="2"/>
    <undo index="65535" exp="ref" v="1" dr="AE59" r="AG59" sId="2"/>
    <undo index="65535" exp="ref" v="1" dr="AE58" r="AG58" sId="2"/>
    <undo index="65535" exp="ref" v="1" dr="AE57" r="AG57" sId="2"/>
    <undo index="65535" exp="ref" v="1" dr="AE56" r="AG56" sId="2"/>
    <undo index="65535" exp="ref" v="1" dr="AE55" r="AG55" sId="2"/>
    <undo index="65535" exp="ref" v="1" dr="AE54" r="AG54" sId="2"/>
    <undo index="65535" exp="ref" v="1" dr="AE53" r="AG53" sId="2"/>
    <undo index="65535" exp="ref" v="1" dr="AE52" r="AG52" sId="2"/>
    <undo index="65535" exp="ref" v="1" dr="AE51" r="AG51" sId="2"/>
    <undo index="65535" exp="ref" v="1" dr="AE50" r="AG50" sId="2"/>
    <undo index="65535" exp="ref" v="1" dr="AE49" r="AG49" sId="2"/>
    <undo index="65535" exp="ref" v="1" dr="AE48" r="AG48" sId="2"/>
    <undo index="65535" exp="ref" v="1" dr="AE47" r="AG47" sId="2"/>
    <undo index="65535" exp="ref" v="1" dr="AE46" r="AG46" sId="2"/>
    <undo index="65535" exp="ref" v="1" dr="AE45" r="AG45" sId="2"/>
    <undo index="65535" exp="ref" v="1" dr="AE44" r="AG44" sId="2"/>
    <undo index="65535" exp="ref" v="1" dr="AE43" r="AG43" sId="2"/>
    <undo index="65535" exp="ref" v="1" dr="AE42" r="AG42" sId="2"/>
    <undo index="65535" exp="ref" v="1" dr="AE41" r="AG41" sId="2"/>
    <undo index="65535" exp="ref" v="1" dr="AE40" r="AG40" sId="2"/>
    <undo index="65535" exp="ref" v="1" dr="AE39" r="AG39" sId="2"/>
    <undo index="65535" exp="ref" v="1" dr="AE38" r="AG38" sId="2"/>
    <undo index="65535" exp="ref" v="1" dr="AE37" r="AG37" sId="2"/>
    <undo index="65535" exp="ref" v="1" dr="AE36" r="AG36" sId="2"/>
    <undo index="65535" exp="ref" v="1" dr="AE35" r="AG35" sId="2"/>
    <undo index="65535" exp="ref" v="1" dr="AE34" r="AG34" sId="2"/>
    <undo index="65535" exp="ref" v="1" dr="AE33" r="AG33" sId="2"/>
    <undo index="65535" exp="ref" v="1" dr="AE32" r="AG32" sId="2"/>
    <undo index="65535" exp="ref" v="1" dr="AE31" r="AG31" sId="2"/>
    <undo index="65535" exp="ref" v="1" dr="AE30" r="AG30" sId="2"/>
    <undo index="65535" exp="ref" v="1" dr="AE29" r="AG29" sId="2"/>
    <undo index="65535" exp="ref" v="1" dr="AE28" r="AG28" sId="2"/>
    <undo index="65535" exp="ref" v="1" dr="AE27" r="AG27" sId="2"/>
    <undo index="65535" exp="ref" v="1" dr="AE26" r="AG26" sId="2"/>
    <undo index="65535" exp="ref" v="1" dr="AE25" r="AG25" sId="2"/>
    <undo index="65535" exp="ref" v="1" dr="AE23" r="AG23" sId="2"/>
    <undo index="65535" exp="ref" v="1" dr="AE22" r="AG22" sId="2"/>
    <undo index="65535" exp="ref" v="1" dr="AE21" r="AG21" sId="2"/>
    <undo index="65535" exp="ref" v="1" dr="AE20" r="AG20" sId="2"/>
    <undo index="65535" exp="ref" v="1" dr="AE19" r="AG19" sId="2"/>
    <undo index="65535" exp="ref" v="1" dr="AE18" r="AG18" sId="2"/>
    <undo index="65535" exp="ref" v="1" dr="AE17" r="AG17" sId="2"/>
    <undo index="65535" exp="ref" v="1" dr="AE16" r="AG16" sId="2"/>
    <undo index="65535" exp="ref" v="1" dr="AE15" r="AG15" sId="2"/>
    <undo index="65535" exp="ref" v="1" dr="AE14" r="AG14" sId="2"/>
    <undo index="65535" exp="ref" v="1" dr="AE13" r="AG13" sId="2"/>
    <undo index="65535" exp="ref" v="1" dr="AE12" r="AG12" sId="2"/>
    <undo index="65535" exp="ref" v="1" dr="AE11" r="AG11" sId="2"/>
    <undo index="65535" exp="ref" v="1" dr="AE10" r="AG10" sId="2"/>
    <undo index="65535" exp="ref" v="1" dr="AE9" r="AG9" sId="2"/>
    <undo index="65535" exp="ref" v="1" dr="AE8" r="AG8" sId="2"/>
    <undo index="65535" exp="ref" v="1" dr="AE7" r="AG7" sId="2"/>
    <undo index="65535" exp="ref" v="1" dr="AE6" r="AG6" sId="2"/>
    <undo index="65535" exp="ref" v="1" dr="AE5" r="AG5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R$1:$AR$1048576" dn="Z_50921383_7DBA_4510_9D4A_313E4C433247_.wvu.Cols" sId="2"/>
    <undo index="65535" exp="area" ref3D="1" dr="$AP$1:$AQ$1048576" dn="Z_50921383_7DBA_4510_9D4A_313E4C433247_.wvu.Cols" sId="2"/>
    <undo index="1" exp="area" ref3D="1" dr="$AE$1:$AJ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P$1:$AQ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E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P$1:$AQ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E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P$1:$AQ$1048576" dn="Z_D36219D0_A7BF_4FA8_8DD8_488F13E3673E_.wvu.Cols" sId="2"/>
    <undo index="65535" exp="area" ref3D="1" dr="$AE$1:$AI$1048576" dn="Z_E5AB5744_4C8A_40CE_9F0B_33627CEEF0B3_.wvu.Cols" sId="2"/>
    <undo index="65535" exp="area" ref3D="1" dr="$A$2:$XFD$3" dn="Z_D804A323_1934_42A5_ADE5_667998EEFD9B_.wvu.PrintTitles" sId="2"/>
    <undo index="65535" exp="area" ref3D="1" dr="$AL$1:$AO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P$1:$AQ$1048576" dn="Z_8DC3BF2D_804D_41E7_9D94_D62D5D3A81A6_.wvu.Cols" sId="2"/>
    <undo index="65535" exp="area" ref3D="1" dr="$A$2:$XFD$3" dn="Z_8DC3BF2D_804D_41E7_9D94_D62D5D3A81A6_.wvu.PrintTitles" sId="2"/>
    <undo index="65535" exp="area" ref3D="1" dr="$AL$1:$AO$1048576" dn="Z_8CF23890_B80D_43CE_AC47_A5A077AE53A3_.wvu.Cols" sId="2"/>
    <undo index="65535" exp="area" ref3D="1" dr="$AJ$1:$AJ$1048576" dn="Z_8CF23890_B80D_43CE_AC47_A5A077AE53A3_.wvu.Cols" sId="2"/>
    <undo index="65535" exp="area" ref3D="1" dr="$A$2:$XFD$3" dn="Z_9A544348_C62B_4C52_9881_7B81D8AABC20_.wvu.PrintTitles" sId="2"/>
    <undo index="65535" exp="area" ref3D="1" dr="$AP$1:$AQ$1048576" dn="Z_C22417F1_0922_495C_826E_BDAEA7C2F5B1_.wvu.Cols" sId="2"/>
    <undo index="65535" exp="area" ref3D="1" dr="$AP$1:$AR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P$1:$AR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15.</t>
        </is>
      </nc>
    </rcc>
    <rcc rId="0" sId="2" dxf="1">
      <nc r="AE2" t="inlineStr">
        <is>
          <t>Technikai órai kapacitás</t>
        </is>
      </nc>
      <ndxf>
        <font>
          <b/>
          <sz val="11"/>
          <family val="2"/>
        </font>
        <fill>
          <patternFill patternType="solid">
            <bgColor rgb="FF92D05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">
        <v>427297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">
        <v>321307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">
        <v>213531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">
        <v>266290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">
        <v>244774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">
        <v>42581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">
        <v>74544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">
        <v>266905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">
        <v>268214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">
        <v>184582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">
        <v>260133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">
        <v>52016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">
        <v>212669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">
        <v>266751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">
        <v>214455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">
        <v>180947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">
        <v>27019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">
        <v>104359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">
        <v>90850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3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">
        <v>76117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">
        <v>90566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">
        <v>213223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">
        <v>53386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">
        <v>261287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">
        <v>0</v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">
        <v>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">
        <v>208113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8">
        <v>5190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">
        <v>267906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1">
        <v>362998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52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53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54">
        <f>SUBTOTAL(9,AE55:AE56)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5">
        <v>535350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6">
        <v>186892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7">
        <v>15605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8">
        <v>26015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9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1">
        <v>85038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2">
        <v>373450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3">
        <v>436849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5">
        <v>767585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6">
        <v>212669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7">
        <v>639104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8">
        <v>743247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9">
        <v>2875946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0">
        <v>689954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1">
        <v>2126018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2">
        <v>426312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3">
        <v>1509531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4">
        <v>1814451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5">
        <v>1596364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6">
        <v>52693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7">
        <v>260133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8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9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0">
        <v>78843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1">
        <v>10448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2">
        <v>5210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3">
        <v>2150201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4">
        <v>106791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5">
        <v>74716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SUBTOTAL(9,AE87:AE88)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106452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355018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9">
        <v>21463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0">
        <v>117069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1">
        <v>53216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2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3">
        <v>54956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5">
        <v>846467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6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7">
        <v>536735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8">
        <v>255644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0">
        <v>246191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1">
        <v>187485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2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3">
        <v>160145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0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7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8">
        <v>213777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9">
        <v>3213045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0">
        <v>53062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1">
        <v>401708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3">
        <v>266597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4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5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7">
        <v>96006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8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19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0">
        <v>245199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1">
        <v>31886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2">
        <v>266059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3">
        <v>106329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5">
        <v>230074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6">
        <v>229058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7">
        <v>265212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8">
        <v>106421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9">
        <v>166481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0">
        <v>135192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1">
        <v>213346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2">
        <v>165248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4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5">
        <v>188058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7">
        <v>264596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8">
        <v>266597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9">
        <v>1070403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0">
        <v>108668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1">
        <v>159453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3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4">
        <v>213839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6">
        <v>426558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7">
        <v>267136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8">
        <v>213531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9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51">
        <v>214455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2">
        <v>187700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3">
        <v>266367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4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5">
        <v>107376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6">
        <v>265674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7">
        <v>22005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8">
        <v>261826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9">
        <v>21340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0">
        <v>266751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1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2">
        <v>21998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3">
        <v>170668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4">
        <v>208051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5">
        <v>64037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6">
        <v>52154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7">
        <v>267367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8">
        <v>341643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9">
        <v>179875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0">
        <v>31673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1">
        <v>213777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2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3">
        <v>364076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5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6">
        <v>213900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8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9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0">
        <v>9050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1">
        <v>117374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2">
        <v>206635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3">
        <v>13616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4">
        <v>22723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8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86">
        <v>31285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7">
        <v>145542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8">
        <v>83388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1">
        <v>265443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2">
        <v>160330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3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4">
        <v>74285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5">
        <v>72841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6">
        <v>250694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7">
        <v>240143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9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0">
        <v>74350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2">
        <v>117204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3">
        <v>166432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4">
        <v>74996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5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07">
        <v>75190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8">
        <v>215440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9">
        <v>42679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0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1">
        <v>74716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2">
        <v>264981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3">
        <v>160653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4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5">
        <v>74371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6">
        <v>41620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7">
        <v>233528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8">
        <v>74350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9">
        <v>21438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0">
        <v>130550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1">
        <v>21746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3">
        <v>133991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4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6">
        <v>134030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7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8">
        <v>54371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9">
        <v>320014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0">
        <v>74328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1">
        <v>213100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2">
        <v>214270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3">
        <v>207374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35">
        <v>268522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6">
        <v>214516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7">
        <v>208113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8">
        <v>63022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9">
        <v>104389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0">
        <v>32015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1">
        <v>74630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2">
        <v>106760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3">
        <v>181752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4">
        <v>213593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5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6">
        <v>214331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4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48">
        <v>72755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9">
        <v>63650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1">
        <v>469631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2">
        <v>407256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3">
        <v>108383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4">
        <v>15739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5">
        <v>276309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6">
        <v>0</v>
      </nc>
      <ndxf>
        <numFmt numFmtId="3" formatCode="#,##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E257">
        <v>238544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9">
        <v>266751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0">
        <v>352212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1">
        <v>104051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2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3">
        <v>197338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4">
        <v>64093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5">
        <v>183955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6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67">
        <v>29312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8">
        <v>426312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9">
        <v>62006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0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1">
        <v>220119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2">
        <v>31221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4">
        <v>515106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ROUND(#REF!*AZ274,0)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6">
        <v>28292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7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8">
        <v>74824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9">
        <v>21370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0">
        <v>80159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1">
        <v>37417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2">
        <v>48114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3">
        <v>74587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4">
        <v>160053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5">
        <v>128814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6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87">
        <v>266982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8">
        <v>214578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0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1">
        <v>214393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2">
        <v>430868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215193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4">
        <v>128666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5">
        <v>74608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7">
        <v>90819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8">
        <v>101752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9">
        <v>66413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0">
        <v>59786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02">
        <v>31110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3">
        <v>208605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4">
        <v>73057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5">
        <v>52985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6">
        <v>268675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7">
        <v>58952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8">
        <v>16076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9">
        <v>854594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0">
        <v>21241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1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2">
        <v>213469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3">
        <v>53370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4">
        <v>62689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5">
        <v>73143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1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17">
        <v>228246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8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9">
        <v>414860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0">
        <v>478503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1">
        <v>62781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2">
        <v>53416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3">
        <v>320291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4">
        <v>214824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26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7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8">
        <v>38422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9">
        <v>68307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0">
        <v>21315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1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2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3">
        <v>74091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4">
        <v>276146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5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6">
        <v>74716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7">
        <v>63853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8">
        <v>212977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9">
        <v>125046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0">
        <v>125415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1">
        <v>208605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2">
        <v>234533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4">
        <v>207990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5">
        <v>261826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6">
        <v>52262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7">
        <v>267983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9">
        <v>213100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0">
        <v>74457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1">
        <v>278547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2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3">
        <v>312164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4">
        <v>203685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5">
        <v>64296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6">
        <v>75039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5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58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9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0">
        <v>74694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1">
        <v>186030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2">
        <v>85383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3">
        <v>48031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4">
        <v>90801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6">
        <v>267367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7">
        <v>171062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8">
        <v>49944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9">
        <v>2087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0">
        <v>52046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2">
        <v>107222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3">
        <v>148473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SUBTOTAL(9,AE375:AE376)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3206580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1112257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7">
        <v>208975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9">
        <v>319275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0">
        <v>319183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1">
        <v>424834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3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4">
        <v>266444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5">
        <v>175649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7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8">
        <v>207374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9">
        <v>319275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1">
        <v>138513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2">
        <v>106421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3">
        <v>213531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4">
        <v>396270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5">
        <v>138393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7">
        <v>233799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8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0">
        <v>257439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1">
        <v>125415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2">
        <v>228923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0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4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5">
        <v>266444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6">
        <v>320106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7">
        <v>266905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8">
        <v>62578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9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0">
        <v>213408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1">
        <v>427051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2">
        <v>277427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3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4">
        <v>214393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5">
        <v>74500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6">
        <v>154310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8">
        <v>107160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1">
        <v>83053</v>
      </nc>
      <ndxf>
        <numFmt numFmtId="3" formatCode="#,##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2">
        <v>32135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5">
        <v>107068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6">
        <v>118559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7">
        <v>208236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9">
        <v>627261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0">
        <v>91167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1">
        <v>268060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2">
        <v>90850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3">
        <v>74651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4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5">
        <v>21106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3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37">
        <v>265520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8">
        <v>266828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9">
        <v>74587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1">
        <v>139314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2">
        <v>267983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3">
        <v>12878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4">
        <v>63797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6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7">
        <v>106514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8">
        <v>212731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9">
        <v>160145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0">
        <v>52108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1">
        <v>72582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2">
        <v>53601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3">
        <v>21334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4">
        <v>74371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56">
        <v>74436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7">
        <v>159453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8">
        <v>95729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9">
        <v>45420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1">
        <v>213346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2">
        <v>480159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3">
        <v>213408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4">
        <v>220754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5">
        <v>73380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6">
        <v>156728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8">
        <v>352516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9">
        <v>288673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0">
        <v>426804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1">
        <v>265982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2">
        <v>272371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fmt sheetId="2" sqref="AE476" start="0" length="0">
      <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E477">
        <v>4508811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8">
        <v>971113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9">
        <v>1286694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0">
        <v>7554453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6">
        <v>532579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#REF!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E488">
        <v>752729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9">
        <v>731334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0">
        <v>216794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alignment vertical="center"/>
      </dxf>
    </rfmt>
    <rfmt sheetId="2" sqref="AE522" start="0" length="0">
      <dxf>
        <alignment vertical="center"/>
      </dxf>
    </rfmt>
    <rfmt sheetId="2" sqref="AE523" start="0" length="0">
      <dxf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cc rId="0" sId="2" dxf="1">
      <nc r="AE536" t="inlineStr">
        <is>
          <t>megszakítható</t>
        </is>
      </nc>
      <ndxf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39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Q$1:$AQ$1048576" dn="Z_50921383_7DBA_4510_9D4A_313E4C433247_.wvu.Cols" sId="2"/>
    <undo index="65535" exp="area" ref3D="1" dr="$AO$1:$AP$1048576" dn="Z_50921383_7DBA_4510_9D4A_313E4C433247_.wvu.Cols" sId="2"/>
    <undo index="1" exp="area" ref3D="1" dr="$AE$1:$AI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O$1:$AP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D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O$1:$AP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D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O$1:$AP$1048576" dn="Z_D36219D0_A7BF_4FA8_8DD8_488F13E3673E_.wvu.Cols" sId="2"/>
    <undo index="65535" exp="area" ref3D="1" dr="$AE$1:$AH$1048576" dn="Z_E5AB5744_4C8A_40CE_9F0B_33627CEEF0B3_.wvu.Cols" sId="2"/>
    <undo index="65535" exp="area" ref3D="1" dr="$A$2:$XFD$3" dn="Z_D804A323_1934_42A5_ADE5_667998EEFD9B_.wvu.PrintTitles" sId="2"/>
    <undo index="65535" exp="area" ref3D="1" dr="$AK$1:$AN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O$1:$AP$1048576" dn="Z_8DC3BF2D_804D_41E7_9D94_D62D5D3A81A6_.wvu.Cols" sId="2"/>
    <undo index="65535" exp="area" ref3D="1" dr="$A$2:$XFD$3" dn="Z_8DC3BF2D_804D_41E7_9D94_D62D5D3A81A6_.wvu.PrintTitles" sId="2"/>
    <undo index="65535" exp="area" ref3D="1" dr="$AK$1:$AN$1048576" dn="Z_8CF23890_B80D_43CE_AC47_A5A077AE53A3_.wvu.Cols" sId="2"/>
    <undo index="65535" exp="area" ref3D="1" dr="$AI$1:$AI$1048576" dn="Z_8CF23890_B80D_43CE_AC47_A5A077AE53A3_.wvu.Cols" sId="2"/>
    <undo index="65535" exp="area" ref3D="1" dr="$A$2:$XFD$3" dn="Z_9A544348_C62B_4C52_9881_7B81D8AABC20_.wvu.PrintTitles" sId="2"/>
    <undo index="65535" exp="area" ref3D="1" dr="$AO$1:$AP$1048576" dn="Z_C22417F1_0922_495C_826E_BDAEA7C2F5B1_.wvu.Cols" sId="2"/>
    <undo index="65535" exp="area" ref3D="1" dr="$AO$1:$AQ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O$1:$AQ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14.</t>
        </is>
      </nc>
    </rcc>
    <rcc rId="0" sId="2" dxf="1">
      <nc r="AE2" t="inlineStr">
        <is>
          <t>Technikai napi kapacitás</t>
        </is>
      </nc>
      <ndxf>
        <font>
          <b/>
          <sz val="11"/>
          <family val="2"/>
        </font>
        <fill>
          <patternFill patternType="solid">
            <bgColor rgb="FF92D05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(kWh/nap)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(kWh/day)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">
        <v>10255128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">
        <v>7711368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">
        <v>5124744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">
        <v>6390960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">
        <v>5874579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">
        <v>1021944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">
        <v>1789056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">
        <v>6405720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">
        <v>6437136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">
        <v>4429968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">
        <v>6243192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">
        <v>1248384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">
        <v>5104056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">
        <v>6402024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">
        <v>5146920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">
        <v>4342728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">
        <v>648456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">
        <v>2504616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">
        <v>2180400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3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">
        <v>1826808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">
        <v>2173584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">
        <v>5117352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">
        <v>1281264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">
        <v>6270888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">
        <v>0</v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">
        <v>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">
        <v>4994712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8">
        <v>124560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">
        <v>6429744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1">
        <v>8711952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52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53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54">
        <f>SUBTOTAL(9,AE55:AE56)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5">
        <v>12848400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6">
        <v>4485408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7">
        <v>374520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8">
        <v>624360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9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1">
        <v>2040912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2">
        <v>8962800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3">
        <v>10484376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5">
        <v>18422040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6">
        <v>5104056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7">
        <v>15338496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8">
        <v>17837928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9">
        <v>69022704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0">
        <v>16558896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1">
        <v>51024432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2">
        <v>10231488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3">
        <v>36228744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4">
        <v>43546824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5">
        <v>38312736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6">
        <v>1264632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7">
        <v>6243192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8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9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0">
        <v>1892232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1">
        <v>250752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2">
        <v>125040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3">
        <v>51604824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4">
        <v>2562984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5">
        <v>1793184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SUBTOTAL(9,AE87:AE88)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2554848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8520432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9">
        <v>515112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0">
        <v>2809656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1">
        <v>1277184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2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3">
        <v>1318944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5">
        <v>20315208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6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7">
        <v>12881640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8">
        <v>6135456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0">
        <v>5908584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1">
        <v>4499640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2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3">
        <v>3843480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0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7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8">
        <v>5130648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9">
        <v>77113080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0">
        <v>1273488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1">
        <v>9640992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2">
        <f>AE113+AE114+AE116+AE117+AE118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3">
        <v>6398328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4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5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7">
        <v>2304144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8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19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0">
        <v>5884776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1">
        <v>765264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2">
        <v>6385416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3">
        <v>2551896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5">
        <v>5521776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6">
        <v>5497392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7">
        <v>6365088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8">
        <v>2554104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9">
        <v>3995544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0">
        <v>3244608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1">
        <v>5120304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2">
        <v>3965952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4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5">
        <v>4513392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7">
        <v>6350304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8">
        <v>6398328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9">
        <v>25689672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0">
        <v>2608032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1">
        <v>3826872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3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4">
        <v>5132136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6">
        <v>10237392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7">
        <v>6411264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8">
        <v>5124744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9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51">
        <v>5146920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2">
        <v>4504800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3">
        <v>6392808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4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5">
        <v>2577024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6">
        <v>6376176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7">
        <v>528120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8">
        <v>6283824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9">
        <v>512160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0">
        <v>6402024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1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2">
        <v>527952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3">
        <v>4096032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4">
        <v>4993224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5">
        <v>1536888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6">
        <v>1251696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7">
        <v>6416808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8">
        <v>8199432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9">
        <v>4317000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0">
        <v>760152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1">
        <v>5130648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2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3">
        <v>8737824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5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6">
        <v>5133600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8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9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0">
        <v>217200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1">
        <v>2816976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2">
        <v>4959240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3">
        <v>326784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4">
        <v>545352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8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86">
        <v>750840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7">
        <v>3493008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8">
        <v>2001312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1">
        <v>6370632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2">
        <v>3847920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3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4">
        <v>1782840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5">
        <v>1748184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6">
        <v>6016656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7">
        <v>5763432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9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0">
        <v>1784400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1">
        <f>#REF!</f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2">
        <v>2812896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3">
        <v>3994368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4">
        <v>1799904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5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07">
        <v>1804560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8">
        <v>5170560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9">
        <v>1024296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0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1">
        <v>1793184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2">
        <v>6359544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3">
        <v>3855672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4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5">
        <v>1784904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6">
        <v>998880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7">
        <v>5604672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8">
        <v>1784400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9">
        <v>514512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0">
        <v>3133200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1">
        <v>521904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3">
        <v>3215784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4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6">
        <v>3216720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7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8">
        <v>1304904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9">
        <v>7680336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0">
        <v>1783872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1">
        <v>5114400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2">
        <v>5142480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3">
        <v>4976976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35">
        <v>6444528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6">
        <v>5148384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7">
        <v>4994712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8">
        <v>1512528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9">
        <v>2505336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0">
        <v>768360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1">
        <v>1791120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2">
        <v>2562240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3">
        <v>4362048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4">
        <v>5126232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5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6">
        <v>5143944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4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48">
        <v>1746120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9">
        <v>1527600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1">
        <v>11271144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2">
        <v>9774144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3">
        <v>2601192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4">
        <v>377736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5">
        <v>6631416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6">
        <v>0</v>
      </nc>
      <ndxf>
        <numFmt numFmtId="3" formatCode="#,##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E257">
        <v>5725056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9">
        <v>6402024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0">
        <v>8453088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1">
        <v>2497224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2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3">
        <v>4736112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4">
        <v>1538232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5">
        <v>4414920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6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67">
        <v>703488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8">
        <v>10231488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9">
        <v>1488144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0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1">
        <v>5282856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2">
        <v>749304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4">
        <v>12362544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ROUND(#REF!*AY274,0)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6">
        <v>679008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7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8">
        <v>1795776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9">
        <v>512880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0">
        <v>1923816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1">
        <v>898008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2">
        <v>1154736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3">
        <v>1790088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4">
        <v>3841272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5">
        <v>3091536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6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87">
        <v>6407568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8">
        <v>5149872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0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1">
        <v>5145432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2">
        <v>10340832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4">
        <v>3087984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5">
        <v>1790592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7">
        <v>2179656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8">
        <v>2442048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9">
        <v>1593912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0">
        <v>1434864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02">
        <v>746640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3">
        <v>5006520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4">
        <v>1753368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5">
        <v>1271640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6">
        <v>6448200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7">
        <v>1414848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8">
        <v>385824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9">
        <v>20510256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0">
        <v>509784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1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2">
        <v>5123256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3">
        <v>1280880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4">
        <v>1504536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5">
        <v>1755432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1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17">
        <v>5477904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8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9">
        <v>9956640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0">
        <v>11484072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1">
        <v>1506744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2">
        <v>1281984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3">
        <v>7686984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4">
        <v>5155776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26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7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8">
        <v>922128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9">
        <v>1639368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0">
        <v>511560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1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2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3">
        <v>1778184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4">
        <v>6627504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5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6">
        <v>1793184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7">
        <v>1532472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8">
        <v>5111448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9">
        <v>3001104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0">
        <v>3009960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1">
        <v>5006520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2">
        <v>5628792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4">
        <v>4991760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5">
        <v>6283824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6">
        <v>1254288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7">
        <v>6431592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9">
        <v>5114400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0">
        <v>1786968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1">
        <v>6685128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2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3">
        <v>7491936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4">
        <v>4888440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5">
        <v>1543104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6">
        <v>1800936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5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58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9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0">
        <v>1792656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1">
        <v>4464720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2">
        <v>2049192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3">
        <v>1152744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4">
        <v>2179224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6">
        <v>6416808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7">
        <v>4105488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8">
        <v>1198656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9">
        <v>50088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0">
        <v>1249104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2">
        <v>2573328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3">
        <v>3563352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SUBTOTAL(9,AE375:AE376)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76957920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26694168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7">
        <v>5015400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9">
        <v>7662600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0">
        <v>7660392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1">
        <v>10196016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3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4">
        <v>6394656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5">
        <v>4215576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7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8">
        <v>4976976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9">
        <v>7662600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1">
        <v>3324312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2">
        <v>2554104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3">
        <v>5124744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4">
        <v>9510480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5">
        <v>3321432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7">
        <v>5611176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8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0">
        <v>6178536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1">
        <v>3009960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2">
        <v>5494152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0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4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5">
        <v>6394656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6">
        <v>7682544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7">
        <v>6405720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8">
        <v>1501872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9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0">
        <v>5121792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1">
        <v>10249224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2">
        <v>6658248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3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4">
        <v>5145432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5">
        <v>1788000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6">
        <v>3703440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8">
        <v>2571840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0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1">
        <v>1993272</v>
      </nc>
      <ndxf>
        <numFmt numFmtId="3" formatCode="#,##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2">
        <v>771240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5">
        <v>2569632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6">
        <v>2845416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7">
        <v>4997664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9">
        <v>15054264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0">
        <v>2188008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1">
        <v>6433440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2">
        <v>2180400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3">
        <v>1791624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4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5">
        <v>506544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3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37">
        <v>6372480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8">
        <v>6403872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9">
        <v>1790088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1">
        <v>3343536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2">
        <v>6431592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3">
        <v>309072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4">
        <v>1531128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6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7">
        <v>2556336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8">
        <v>5105544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9">
        <v>3843480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0">
        <v>1250592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1">
        <v>1741968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2">
        <v>1286424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3">
        <v>512016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4">
        <v>1784904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56">
        <v>1786464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7">
        <v>3826872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8">
        <v>2297496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9">
        <v>1090080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1">
        <v>5120304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2">
        <v>11523816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3">
        <v>5121792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4">
        <v>5298096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5">
        <v>1761120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6">
        <v>3761472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8">
        <v>8460384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9">
        <v>6928152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0">
        <v>10243296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1">
        <v>6383568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2">
        <v>6536904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fmt sheetId="2" sqref="AE476" start="0" length="0">
      <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E477">
        <v>108211464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8">
        <v>23306712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9">
        <v>30880656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0">
        <v>181306872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#REF!*24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5">
        <f>#REF!</f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6">
        <v>12781896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 t="inlineStr">
        <is>
          <t>=AI493*24</t>
        </is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E488">
        <v>18065496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9">
        <v>17552013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0">
        <v>5203056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cc rId="0" sId="2" dxf="1" numFmtId="4">
      <nc r="AE500">
        <v>4398339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1">
        <v>1187551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502">
        <f>SUM(AE500:AE501)</f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alignment vertical="center"/>
      </dxf>
    </rfmt>
    <rfmt sheetId="2" sqref="AE522" start="0" length="0">
      <dxf>
        <alignment vertical="center"/>
      </dxf>
    </rfmt>
    <rfmt sheetId="2" sqref="AE523" start="0" length="0">
      <dxf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fmt sheetId="2" sqref="AE536" start="0" length="0">
      <dxf>
        <alignment vertical="center"/>
      </dxf>
    </rfmt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40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P$1:$AP$1048576" dn="Z_50921383_7DBA_4510_9D4A_313E4C433247_.wvu.Cols" sId="2"/>
    <undo index="65535" exp="area" ref3D="1" dr="$AN$1:$AO$1048576" dn="Z_50921383_7DBA_4510_9D4A_313E4C433247_.wvu.Cols" sId="2"/>
    <undo index="1" exp="area" ref3D="1" dr="$AE$1:$AH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N$1:$AO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C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N$1:$AO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C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N$1:$AO$1048576" dn="Z_D36219D0_A7BF_4FA8_8DD8_488F13E3673E_.wvu.Cols" sId="2"/>
    <undo index="65535" exp="area" ref3D="1" dr="$AE$1:$AG$1048576" dn="Z_E5AB5744_4C8A_40CE_9F0B_33627CEEF0B3_.wvu.Cols" sId="2"/>
    <undo index="65535" exp="area" ref3D="1" dr="$A$2:$XFD$3" dn="Z_D804A323_1934_42A5_ADE5_667998EEFD9B_.wvu.PrintTitles" sId="2"/>
    <undo index="65535" exp="area" ref3D="1" dr="$AJ$1:$AM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N$1:$AO$1048576" dn="Z_8DC3BF2D_804D_41E7_9D94_D62D5D3A81A6_.wvu.Cols" sId="2"/>
    <undo index="65535" exp="area" ref3D="1" dr="$A$2:$XFD$3" dn="Z_8DC3BF2D_804D_41E7_9D94_D62D5D3A81A6_.wvu.PrintTitles" sId="2"/>
    <undo index="65535" exp="area" ref3D="1" dr="$AJ$1:$AM$1048576" dn="Z_8CF23890_B80D_43CE_AC47_A5A077AE53A3_.wvu.Cols" sId="2"/>
    <undo index="65535" exp="area" ref3D="1" dr="$AH$1:$AH$1048576" dn="Z_8CF23890_B80D_43CE_AC47_A5A077AE53A3_.wvu.Cols" sId="2"/>
    <undo index="65535" exp="area" ref3D="1" dr="$A$2:$XFD$3" dn="Z_9A544348_C62B_4C52_9881_7B81D8AABC20_.wvu.PrintTitles" sId="2"/>
    <undo index="65535" exp="area" ref3D="1" dr="$AN$1:$AO$1048576" dn="Z_C22417F1_0922_495C_826E_BDAEA7C2F5B1_.wvu.Cols" sId="2"/>
    <undo index="65535" exp="area" ref3D="1" dr="$AN$1:$AP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N$1:$AP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/>
    </rfmt>
    <rcc rId="0" sId="2">
      <nc r="AE2" t="inlineStr">
        <is>
          <t>Különbség</t>
        </is>
      </nc>
    </rcc>
    <rfmt sheetId="2" sqref="AE3" start="0" length="0">
      <dxf>
        <font>
          <b/>
          <sz val="11"/>
          <family val="2"/>
        </font>
      </dxf>
    </rfmt>
    <rfmt sheetId="2" sqref="AE4" start="0" length="0">
      <dxf>
        <font>
          <b/>
          <sz val="11"/>
          <family val="2"/>
        </font>
      </dxf>
    </rfmt>
    <rcc rId="0" sId="2" dxf="1">
      <nc r="AE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">
        <f>#REF!-#REF!</f>
      </nc>
      <ndxf>
        <font>
          <b/>
          <sz val="11"/>
          <family val="2"/>
        </font>
        <numFmt numFmtId="3" formatCode="#,##0"/>
        <alignment vertical="center"/>
      </ndxf>
    </rcc>
    <rfmt sheetId="2" sqref="AE24" start="0" length="0">
      <dxf>
        <font>
          <b/>
          <sz val="11"/>
          <family val="2"/>
        </font>
        <numFmt numFmtId="3" formatCode="#,##0"/>
        <alignment vertical="center"/>
      </dxf>
    </rfmt>
    <rcc rId="0" sId="2" dxf="1">
      <nc r="AE2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">
        <f>#REF!-#REF!</f>
      </nc>
      <ndxf>
        <font>
          <b/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vertical="center"/>
      </ndxf>
    </rcc>
    <rcc rId="0" sId="2" dxf="1">
      <nc r="AE4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5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6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7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8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9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0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2">
        <f>AE113+AE114+AE116+AE117+AE118</f>
      </nc>
      <ndxf>
        <font>
          <sz val="11"/>
          <family val="2"/>
        </font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1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1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2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3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4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5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6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7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8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19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0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1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2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3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4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5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6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7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8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29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0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1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2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3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4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5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6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7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8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39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0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19">
        <f>#REF!-#REF!</f>
      </nc>
      <ndxf>
        <font>
          <b/>
          <sz val="11"/>
          <family val="2"/>
        </font>
        <numFmt numFmtId="3" formatCode="#,##0"/>
        <alignment vertical="center"/>
      </ndxf>
    </rcc>
    <rfmt sheetId="2" sqref="AE420" start="0" length="0">
      <dxf>
        <font>
          <b/>
          <sz val="11"/>
          <family val="2"/>
        </font>
        <numFmt numFmtId="3" formatCode="#,##0"/>
        <alignment vertical="center"/>
      </dxf>
    </rfmt>
    <rcc rId="0" sId="2" dxf="1">
      <nc r="AE42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2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3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4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5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6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2">
        <f>#REF!-#REF!</f>
      </nc>
      <ndxf>
        <font>
          <b/>
          <sz val="11"/>
          <family val="2"/>
        </font>
        <numFmt numFmtId="3" formatCode="#,##0"/>
        <alignment vertical="center"/>
      </ndxf>
    </rcc>
    <rfmt sheetId="2" sqref="AE473" start="0" length="0">
      <dxf>
        <font>
          <sz val="11"/>
          <family val="2"/>
        </font>
        <alignment horizontal="center" vertical="center"/>
      </dxf>
    </rfmt>
    <rfmt sheetId="2" sqref="AE474" start="0" length="0">
      <dxf>
        <font>
          <sz val="11"/>
          <family val="2"/>
        </font>
        <numFmt numFmtId="30" formatCode="@"/>
        <alignment vertical="center"/>
      </dxf>
    </rfmt>
    <rfmt sheetId="2" sqref="AE475" start="0" length="0">
      <dxf>
        <font>
          <sz val="11"/>
          <family val="2"/>
        </font>
        <alignment vertical="center"/>
        <border outline="0">
          <top style="medium">
            <color indexed="64"/>
          </top>
        </border>
      </dxf>
    </rfmt>
    <rcc rId="0" sId="2" dxf="1">
      <nc r="AE47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7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0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1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2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3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4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5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6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7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8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89">
        <f>#REF!-#REF!</f>
      </nc>
      <ndxf>
        <font>
          <b/>
          <sz val="11"/>
          <family val="2"/>
        </font>
        <numFmt numFmtId="3" formatCode="#,##0"/>
        <alignment vertical="center"/>
      </ndxf>
    </rcc>
    <rcc rId="0" sId="2" dxf="1">
      <nc r="AE490">
        <f>#REF!-#REF!</f>
      </nc>
      <ndxf>
        <font>
          <b/>
          <sz val="11"/>
          <family val="2"/>
        </font>
        <numFmt numFmtId="3" formatCode="#,##0"/>
        <alignment vertical="center"/>
      </ndxf>
    </rcc>
    <rfmt sheetId="2" sqref="AE491" start="0" length="0">
      <dxf>
        <font>
          <b/>
          <sz val="11"/>
          <family val="2"/>
        </font>
        <numFmt numFmtId="3" formatCode="#,##0"/>
        <alignment vertical="center"/>
      </dxf>
    </rfmt>
    <rfmt sheetId="2" sqref="AE492" start="0" length="0">
      <dxf>
        <font>
          <b/>
          <sz val="11"/>
          <family val="2"/>
        </font>
        <numFmt numFmtId="3" formatCode="#,##0"/>
        <alignment vertical="center"/>
      </dxf>
    </rfmt>
    <rfmt sheetId="2" sqref="AE493" start="0" length="0">
      <dxf>
        <font>
          <sz val="11"/>
          <family val="2"/>
        </font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font>
          <sz val="11"/>
          <family val="2"/>
        </font>
        <numFmt numFmtId="30" formatCode="@"/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font>
          <sz val="11"/>
          <family val="2"/>
        </font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font>
          <sz val="11"/>
          <family val="2"/>
        </font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font>
          <sz val="11"/>
          <family val="2"/>
        </font>
        <alignment vertical="center"/>
      </dxf>
    </rfmt>
    <rfmt sheetId="2" sqref="AE499" start="0" length="0">
      <dxf>
        <font>
          <sz val="11"/>
          <family val="2"/>
        </font>
        <alignment vertical="center"/>
      </dxf>
    </rfmt>
    <rfmt sheetId="2" sqref="AE500" start="0" length="0">
      <dxf>
        <font>
          <sz val="11"/>
          <family val="2"/>
        </font>
        <alignment vertical="center"/>
      </dxf>
    </rfmt>
    <rfmt sheetId="2" sqref="AE501" start="0" length="0">
      <dxf>
        <font>
          <sz val="11"/>
          <family val="2"/>
        </font>
        <alignment vertical="center"/>
      </dxf>
    </rfmt>
    <rfmt sheetId="2" sqref="AE502" start="0" length="0">
      <dxf>
        <font>
          <sz val="11"/>
          <family val="2"/>
        </font>
        <alignment vertical="center"/>
      </dxf>
    </rfmt>
    <rfmt sheetId="2" sqref="AE503" start="0" length="0">
      <dxf>
        <font>
          <sz val="11"/>
          <family val="2"/>
        </font>
        <alignment vertical="center"/>
      </dxf>
    </rfmt>
    <rfmt sheetId="2" sqref="AE504" start="0" length="0">
      <dxf>
        <font>
          <sz val="11"/>
          <family val="2"/>
        </font>
        <alignment vertical="center"/>
      </dxf>
    </rfmt>
    <rfmt sheetId="2" sqref="AE505" start="0" length="0">
      <dxf>
        <font>
          <sz val="11"/>
          <family val="2"/>
        </font>
        <alignment vertical="center"/>
      </dxf>
    </rfmt>
    <rfmt sheetId="2" sqref="AE506" start="0" length="0">
      <dxf>
        <font>
          <sz val="11"/>
          <family val="2"/>
        </font>
        <alignment vertical="center"/>
      </dxf>
    </rfmt>
    <rfmt sheetId="2" sqref="AE507" start="0" length="0">
      <dxf>
        <font>
          <sz val="11"/>
          <family val="2"/>
        </font>
        <alignment vertical="center"/>
      </dxf>
    </rfmt>
    <rfmt sheetId="2" sqref="AE508" start="0" length="0">
      <dxf>
        <font>
          <sz val="11"/>
          <family val="2"/>
        </font>
        <alignment vertical="center"/>
      </dxf>
    </rfmt>
    <rfmt sheetId="2" sqref="AE509" start="0" length="0">
      <dxf>
        <font>
          <sz val="11"/>
          <family val="2"/>
        </font>
        <alignment vertical="center"/>
      </dxf>
    </rfmt>
    <rfmt sheetId="2" sqref="AE510" start="0" length="0">
      <dxf>
        <font>
          <sz val="11"/>
          <family val="2"/>
        </font>
        <alignment vertical="center"/>
      </dxf>
    </rfmt>
    <rfmt sheetId="2" sqref="AE511" start="0" length="0">
      <dxf>
        <font>
          <sz val="11"/>
          <family val="2"/>
        </font>
        <alignment vertical="center"/>
      </dxf>
    </rfmt>
    <rfmt sheetId="2" sqref="AE512" start="0" length="0">
      <dxf>
        <font>
          <sz val="11"/>
          <family val="2"/>
        </font>
        <alignment vertical="center"/>
      </dxf>
    </rfmt>
    <rfmt sheetId="2" sqref="AE513" start="0" length="0">
      <dxf>
        <font>
          <sz val="11"/>
          <family val="2"/>
        </font>
        <alignment vertical="center"/>
      </dxf>
    </rfmt>
    <rfmt sheetId="2" sqref="AE514" start="0" length="0">
      <dxf>
        <font>
          <sz val="11"/>
          <family val="2"/>
        </font>
        <alignment vertical="center"/>
      </dxf>
    </rfmt>
    <rfmt sheetId="2" sqref="AE515" start="0" length="0">
      <dxf>
        <font>
          <sz val="11"/>
          <family val="2"/>
        </font>
        <alignment vertical="center"/>
      </dxf>
    </rfmt>
    <rfmt sheetId="2" sqref="AE516" start="0" length="0">
      <dxf>
        <font>
          <sz val="11"/>
          <family val="2"/>
        </font>
        <alignment vertical="center"/>
      </dxf>
    </rfmt>
    <rfmt sheetId="2" sqref="AE517" start="0" length="0">
      <dxf>
        <font>
          <sz val="11"/>
          <family val="2"/>
        </font>
        <alignment vertical="center"/>
      </dxf>
    </rfmt>
    <rfmt sheetId="2" sqref="AE518" start="0" length="0">
      <dxf>
        <font>
          <sz val="11"/>
          <family val="2"/>
        </font>
        <alignment vertical="center"/>
      </dxf>
    </rfmt>
    <rfmt sheetId="2" sqref="AE519" start="0" length="0">
      <dxf>
        <font>
          <sz val="11"/>
          <family val="2"/>
        </font>
        <alignment vertical="center"/>
      </dxf>
    </rfmt>
    <rfmt sheetId="2" sqref="AE520" start="0" length="0">
      <dxf>
        <font>
          <sz val="11"/>
          <family val="2"/>
        </font>
        <alignment vertical="center"/>
      </dxf>
    </rfmt>
    <rfmt sheetId="2" sqref="AE521" start="0" length="0">
      <dxf>
        <font>
          <sz val="11"/>
          <family val="2"/>
        </font>
        <alignment vertical="center"/>
      </dxf>
    </rfmt>
    <rfmt sheetId="2" sqref="AE522" start="0" length="0">
      <dxf>
        <font>
          <sz val="11"/>
          <family val="2"/>
        </font>
        <alignment vertical="center"/>
      </dxf>
    </rfmt>
    <rfmt sheetId="2" sqref="AE523" start="0" length="0">
      <dxf>
        <font>
          <sz val="11"/>
          <family val="2"/>
        </font>
        <alignment vertical="center"/>
      </dxf>
    </rfmt>
    <rfmt sheetId="2" sqref="AE524" start="0" length="0">
      <dxf>
        <font>
          <sz val="11"/>
          <family val="2"/>
        </font>
        <alignment vertical="center"/>
      </dxf>
    </rfmt>
    <rfmt sheetId="2" sqref="AE525" start="0" length="0">
      <dxf>
        <font>
          <sz val="11"/>
          <family val="2"/>
        </font>
        <alignment vertical="center"/>
      </dxf>
    </rfmt>
    <rfmt sheetId="2" sqref="AE526" start="0" length="0">
      <dxf>
        <font>
          <sz val="11"/>
          <family val="2"/>
        </font>
        <alignment vertical="center"/>
      </dxf>
    </rfmt>
    <rfmt sheetId="2" sqref="AE527" start="0" length="0">
      <dxf>
        <font>
          <sz val="11"/>
          <family val="2"/>
        </font>
        <alignment vertical="center"/>
      </dxf>
    </rfmt>
    <rfmt sheetId="2" sqref="AE528" start="0" length="0">
      <dxf>
        <font>
          <sz val="11"/>
          <family val="2"/>
        </font>
        <alignment vertical="center"/>
      </dxf>
    </rfmt>
    <rfmt sheetId="2" sqref="AE529" start="0" length="0">
      <dxf>
        <font>
          <sz val="11"/>
          <family val="2"/>
        </font>
        <alignment vertical="center"/>
      </dxf>
    </rfmt>
    <rfmt sheetId="2" sqref="AE530" start="0" length="0">
      <dxf>
        <font>
          <sz val="11"/>
          <family val="2"/>
        </font>
        <alignment vertical="center"/>
      </dxf>
    </rfmt>
    <rfmt sheetId="2" sqref="AE531" start="0" length="0">
      <dxf>
        <font>
          <sz val="11"/>
          <family val="2"/>
        </font>
        <alignment vertical="center"/>
      </dxf>
    </rfmt>
    <rfmt sheetId="2" sqref="AE532" start="0" length="0">
      <dxf>
        <font>
          <sz val="11"/>
          <family val="2"/>
        </font>
        <alignment vertical="center"/>
      </dxf>
    </rfmt>
    <rfmt sheetId="2" sqref="AE533" start="0" length="0">
      <dxf>
        <font>
          <sz val="11"/>
          <family val="2"/>
        </font>
        <alignment vertical="center"/>
      </dxf>
    </rfmt>
    <rfmt sheetId="2" sqref="AE534" start="0" length="0">
      <dxf>
        <font>
          <sz val="11"/>
          <family val="2"/>
        </font>
        <alignment vertical="center"/>
      </dxf>
    </rfmt>
    <rfmt sheetId="2" sqref="AE535" start="0" length="0">
      <dxf>
        <font>
          <sz val="11"/>
          <family val="2"/>
        </font>
        <alignment vertical="center"/>
      </dxf>
    </rfmt>
    <rfmt sheetId="2" sqref="AE536" start="0" length="0">
      <dxf>
        <font>
          <sz val="11"/>
          <family val="2"/>
        </font>
        <alignment vertical="center"/>
      </dxf>
    </rfmt>
    <rfmt sheetId="2" sqref="AE537" start="0" length="0">
      <dxf>
        <font>
          <sz val="11"/>
          <family val="2"/>
        </font>
        <alignment vertical="center"/>
      </dxf>
    </rfmt>
    <rfmt sheetId="2" sqref="AE538" start="0" length="0">
      <dxf>
        <font>
          <sz val="11"/>
          <family val="2"/>
        </font>
        <alignment vertical="center"/>
      </dxf>
    </rfmt>
    <rfmt sheetId="2" sqref="AE539" start="0" length="0">
      <dxf>
        <font>
          <sz val="11"/>
          <family val="2"/>
        </font>
        <alignment vertical="center"/>
      </dxf>
    </rfmt>
    <rfmt sheetId="2" sqref="AE540" start="0" length="0">
      <dxf>
        <font>
          <sz val="11"/>
          <family val="2"/>
        </font>
        <alignment vertical="center"/>
      </dxf>
    </rfmt>
    <rfmt sheetId="2" sqref="AE541" start="0" length="0">
      <dxf>
        <font>
          <sz val="11"/>
          <family val="2"/>
        </font>
        <alignment vertical="center"/>
      </dxf>
    </rfmt>
    <rfmt sheetId="2" sqref="AE542" start="0" length="0">
      <dxf>
        <font>
          <sz val="11"/>
          <family val="2"/>
        </font>
        <alignment vertical="center"/>
      </dxf>
    </rfmt>
    <rfmt sheetId="2" sqref="AE543" start="0" length="0">
      <dxf>
        <font>
          <sz val="11"/>
          <family val="2"/>
        </font>
        <alignment vertical="center"/>
      </dxf>
    </rfmt>
    <rfmt sheetId="2" sqref="AE544" start="0" length="0">
      <dxf>
        <font>
          <sz val="11"/>
          <family val="2"/>
        </font>
        <alignment vertical="center"/>
      </dxf>
    </rfmt>
    <rfmt sheetId="2" sqref="AE545" start="0" length="0">
      <dxf>
        <font>
          <sz val="11"/>
          <family val="2"/>
        </font>
        <alignment vertical="center"/>
      </dxf>
    </rfmt>
    <rfmt sheetId="2" sqref="AE546" start="0" length="0">
      <dxf>
        <font>
          <sz val="11"/>
          <family val="2"/>
        </font>
        <alignment vertical="center"/>
      </dxf>
    </rfmt>
    <rfmt sheetId="2" sqref="AE547" start="0" length="0">
      <dxf>
        <font>
          <sz val="11"/>
          <family val="2"/>
        </font>
        <alignment vertical="center"/>
      </dxf>
    </rfmt>
    <rfmt sheetId="2" sqref="AE548" start="0" length="0">
      <dxf>
        <font>
          <sz val="11"/>
          <family val="2"/>
        </font>
        <alignment vertical="center"/>
      </dxf>
    </rfmt>
    <rfmt sheetId="2" sqref="AE549" start="0" length="0">
      <dxf>
        <font>
          <sz val="11"/>
          <family val="2"/>
        </font>
        <alignment vertical="center"/>
      </dxf>
    </rfmt>
    <rfmt sheetId="2" sqref="AE550" start="0" length="0">
      <dxf>
        <font>
          <sz val="11"/>
          <family val="2"/>
        </font>
        <alignment vertical="center"/>
      </dxf>
    </rfmt>
    <rfmt sheetId="2" sqref="AE551" start="0" length="0">
      <dxf>
        <font>
          <sz val="11"/>
          <family val="2"/>
        </font>
        <alignment vertical="center"/>
      </dxf>
    </rfmt>
    <rfmt sheetId="2" sqref="AE552" start="0" length="0">
      <dxf>
        <font>
          <sz val="11"/>
          <family val="2"/>
        </font>
        <alignment vertical="center"/>
      </dxf>
    </rfmt>
    <rfmt sheetId="2" sqref="AE553" start="0" length="0">
      <dxf>
        <font>
          <sz val="11"/>
          <family val="2"/>
        </font>
        <alignment vertical="center"/>
      </dxf>
    </rfmt>
    <rfmt sheetId="2" sqref="AE554" start="0" length="0">
      <dxf>
        <font>
          <sz val="11"/>
          <family val="2"/>
        </font>
        <alignment vertical="center"/>
      </dxf>
    </rfmt>
    <rfmt sheetId="2" sqref="AE555" start="0" length="0">
      <dxf>
        <font>
          <sz val="11"/>
          <family val="2"/>
        </font>
        <alignment vertical="center"/>
      </dxf>
    </rfmt>
    <rfmt sheetId="2" sqref="AE556" start="0" length="0">
      <dxf>
        <font>
          <sz val="11"/>
          <family val="2"/>
        </font>
        <alignment vertical="center"/>
      </dxf>
    </rfmt>
    <rfmt sheetId="2" sqref="AE557" start="0" length="0">
      <dxf>
        <font>
          <sz val="11"/>
          <family val="2"/>
        </font>
        <alignment vertical="center"/>
      </dxf>
    </rfmt>
    <rfmt sheetId="2" sqref="AE558" start="0" length="0">
      <dxf>
        <font>
          <sz val="11"/>
          <family val="2"/>
        </font>
        <alignment vertical="center"/>
      </dxf>
    </rfmt>
    <rfmt sheetId="2" sqref="AE559" start="0" length="0">
      <dxf>
        <font>
          <sz val="11"/>
          <family val="2"/>
        </font>
        <alignment vertical="center"/>
      </dxf>
    </rfmt>
    <rfmt sheetId="2" sqref="AE560" start="0" length="0">
      <dxf>
        <font>
          <sz val="11"/>
          <family val="2"/>
        </font>
        <alignment vertical="center"/>
      </dxf>
    </rfmt>
    <rfmt sheetId="2" sqref="AE561" start="0" length="0">
      <dxf>
        <font>
          <sz val="11"/>
          <family val="2"/>
        </font>
        <alignment vertical="center"/>
      </dxf>
    </rfmt>
    <rfmt sheetId="2" sqref="AE562" start="0" length="0">
      <dxf>
        <font>
          <sz val="11"/>
          <family val="2"/>
        </font>
        <alignment vertical="center"/>
      </dxf>
    </rfmt>
    <rfmt sheetId="2" sqref="AE563" start="0" length="0">
      <dxf>
        <font>
          <sz val="11"/>
          <family val="2"/>
        </font>
        <alignment vertical="center"/>
      </dxf>
    </rfmt>
    <rfmt sheetId="2" sqref="AE564" start="0" length="0">
      <dxf>
        <font>
          <sz val="11"/>
          <family val="2"/>
        </font>
        <alignment vertical="center"/>
      </dxf>
    </rfmt>
    <rfmt sheetId="2" sqref="AE565" start="0" length="0">
      <dxf>
        <font>
          <sz val="11"/>
          <family val="2"/>
        </font>
        <alignment vertical="center"/>
      </dxf>
    </rfmt>
    <rfmt sheetId="2" sqref="AE566" start="0" length="0">
      <dxf>
        <font>
          <sz val="11"/>
          <family val="2"/>
        </font>
        <alignment vertical="center"/>
      </dxf>
    </rfmt>
    <rfmt sheetId="2" sqref="AE567" start="0" length="0">
      <dxf>
        <font>
          <sz val="11"/>
          <family val="2"/>
        </font>
        <alignment vertical="center"/>
      </dxf>
    </rfmt>
    <rfmt sheetId="2" sqref="AE568" start="0" length="0">
      <dxf>
        <font>
          <sz val="11"/>
          <family val="2"/>
        </font>
        <alignment vertical="center"/>
      </dxf>
    </rfmt>
    <rfmt sheetId="2" sqref="AE569" start="0" length="0">
      <dxf>
        <font>
          <sz val="11"/>
          <family val="2"/>
        </font>
        <alignment vertical="center"/>
      </dxf>
    </rfmt>
    <rfmt sheetId="2" sqref="AE570" start="0" length="0">
      <dxf>
        <font>
          <sz val="11"/>
          <family val="2"/>
        </font>
        <alignment vertical="center"/>
      </dxf>
    </rfmt>
    <rfmt sheetId="2" sqref="AE571" start="0" length="0">
      <dxf>
        <font>
          <sz val="11"/>
          <family val="2"/>
        </font>
        <alignment vertical="center"/>
      </dxf>
    </rfmt>
    <rfmt sheetId="2" sqref="AE572" start="0" length="0">
      <dxf>
        <font>
          <sz val="11"/>
          <family val="2"/>
        </font>
        <alignment vertical="center"/>
      </dxf>
    </rfmt>
    <rfmt sheetId="2" sqref="AE573" start="0" length="0">
      <dxf>
        <font>
          <sz val="11"/>
          <family val="2"/>
        </font>
        <alignment vertical="center"/>
      </dxf>
    </rfmt>
    <rfmt sheetId="2" sqref="AE574" start="0" length="0">
      <dxf>
        <font>
          <sz val="11"/>
          <family val="2"/>
        </font>
        <alignment vertical="center"/>
      </dxf>
    </rfmt>
    <rfmt sheetId="2" sqref="AE575" start="0" length="0">
      <dxf>
        <font>
          <sz val="11"/>
          <family val="2"/>
        </font>
        <alignment vertical="center"/>
      </dxf>
    </rfmt>
    <rfmt sheetId="2" sqref="AE576" start="0" length="0">
      <dxf>
        <font>
          <sz val="11"/>
          <family val="2"/>
        </font>
        <alignment vertical="center"/>
      </dxf>
    </rfmt>
    <rfmt sheetId="2" sqref="AE577" start="0" length="0">
      <dxf>
        <font>
          <sz val="11"/>
          <family val="2"/>
        </font>
        <alignment vertical="center"/>
      </dxf>
    </rfmt>
    <rfmt sheetId="2" sqref="AE578" start="0" length="0">
      <dxf>
        <font>
          <sz val="11"/>
          <family val="2"/>
        </font>
        <alignment vertical="center"/>
      </dxf>
    </rfmt>
    <rfmt sheetId="2" sqref="AE579" start="0" length="0">
      <dxf>
        <font>
          <sz val="11"/>
          <family val="2"/>
        </font>
        <alignment vertical="center"/>
      </dxf>
    </rfmt>
    <rfmt sheetId="2" sqref="AE580" start="0" length="0">
      <dxf>
        <font>
          <sz val="11"/>
          <family val="2"/>
        </font>
        <alignment vertical="center"/>
      </dxf>
    </rfmt>
    <rfmt sheetId="2" sqref="AE581" start="0" length="0">
      <dxf>
        <font>
          <sz val="11"/>
          <family val="2"/>
        </font>
        <alignment vertical="center"/>
      </dxf>
    </rfmt>
    <rfmt sheetId="2" sqref="AE582" start="0" length="0">
      <dxf>
        <font>
          <sz val="11"/>
          <family val="2"/>
        </font>
        <alignment vertical="center"/>
      </dxf>
    </rfmt>
    <rfmt sheetId="2" sqref="AE583" start="0" length="0">
      <dxf>
        <font>
          <sz val="11"/>
          <family val="2"/>
        </font>
        <alignment vertical="center"/>
      </dxf>
    </rfmt>
    <rfmt sheetId="2" sqref="AE584" start="0" length="0">
      <dxf>
        <font>
          <sz val="11"/>
          <family val="2"/>
        </font>
        <alignment vertical="center"/>
      </dxf>
    </rfmt>
    <rfmt sheetId="2" sqref="AE585" start="0" length="0">
      <dxf>
        <font>
          <sz val="11"/>
          <family val="2"/>
        </font>
        <alignment vertical="center"/>
      </dxf>
    </rfmt>
    <rfmt sheetId="2" sqref="AE586" start="0" length="0">
      <dxf>
        <font>
          <sz val="11"/>
          <family val="2"/>
        </font>
        <alignment vertical="center"/>
      </dxf>
    </rfmt>
    <rfmt sheetId="2" sqref="AE587" start="0" length="0">
      <dxf>
        <font>
          <sz val="11"/>
          <family val="2"/>
        </font>
        <alignment vertical="center"/>
      </dxf>
    </rfmt>
    <rfmt sheetId="2" sqref="AE588" start="0" length="0">
      <dxf>
        <font>
          <sz val="11"/>
          <family val="2"/>
        </font>
        <alignment vertical="center"/>
      </dxf>
    </rfmt>
    <rfmt sheetId="2" sqref="AE589" start="0" length="0">
      <dxf>
        <font>
          <sz val="11"/>
          <family val="2"/>
        </font>
        <alignment vertical="center"/>
      </dxf>
    </rfmt>
    <rfmt sheetId="2" sqref="AE590" start="0" length="0">
      <dxf>
        <font>
          <sz val="11"/>
          <family val="2"/>
        </font>
        <alignment vertical="center"/>
      </dxf>
    </rfmt>
    <rfmt sheetId="2" sqref="AE591" start="0" length="0">
      <dxf>
        <font>
          <sz val="11"/>
          <family val="2"/>
        </font>
        <alignment vertical="center"/>
      </dxf>
    </rfmt>
    <rfmt sheetId="2" sqref="AE592" start="0" length="0">
      <dxf>
        <font>
          <sz val="11"/>
          <family val="2"/>
        </font>
        <alignment vertical="center"/>
      </dxf>
    </rfmt>
    <rfmt sheetId="2" sqref="AE593" start="0" length="0">
      <dxf>
        <font>
          <sz val="11"/>
          <family val="2"/>
        </font>
        <alignment vertical="center"/>
      </dxf>
    </rfmt>
    <rfmt sheetId="2" sqref="AE594" start="0" length="0">
      <dxf>
        <font>
          <sz val="11"/>
          <family val="2"/>
        </font>
        <alignment vertical="center"/>
      </dxf>
    </rfmt>
    <rfmt sheetId="2" sqref="AE595" start="0" length="0">
      <dxf>
        <font>
          <sz val="11"/>
          <family val="2"/>
        </font>
        <alignment vertical="center"/>
      </dxf>
    </rfmt>
    <rfmt sheetId="2" sqref="AE596" start="0" length="0">
      <dxf>
        <font>
          <sz val="11"/>
          <family val="2"/>
        </font>
        <alignment vertical="center"/>
      </dxf>
    </rfmt>
    <rfmt sheetId="2" sqref="AE597" start="0" length="0">
      <dxf>
        <font>
          <sz val="11"/>
          <family val="2"/>
        </font>
        <alignment vertical="center"/>
      </dxf>
    </rfmt>
    <rfmt sheetId="2" sqref="AE598" start="0" length="0">
      <dxf>
        <font>
          <sz val="11"/>
          <family val="2"/>
        </font>
        <alignment vertical="center"/>
      </dxf>
    </rfmt>
    <rfmt sheetId="2" sqref="AE599" start="0" length="0">
      <dxf>
        <font>
          <sz val="11"/>
          <family val="2"/>
        </font>
        <alignment vertical="center"/>
      </dxf>
    </rfmt>
    <rfmt sheetId="2" sqref="AE600" start="0" length="0">
      <dxf>
        <font>
          <sz val="11"/>
          <family val="2"/>
        </font>
        <alignment vertical="center"/>
      </dxf>
    </rfmt>
    <rfmt sheetId="2" sqref="AE601" start="0" length="0">
      <dxf>
        <font>
          <sz val="11"/>
          <family val="2"/>
        </font>
        <alignment vertical="center"/>
      </dxf>
    </rfmt>
    <rfmt sheetId="2" sqref="AE602" start="0" length="0">
      <dxf>
        <font>
          <sz val="11"/>
          <family val="2"/>
        </font>
        <alignment vertical="center"/>
      </dxf>
    </rfmt>
    <rfmt sheetId="2" sqref="AE603" start="0" length="0">
      <dxf>
        <font>
          <sz val="11"/>
          <family val="2"/>
        </font>
        <alignment vertical="center"/>
      </dxf>
    </rfmt>
    <rfmt sheetId="2" sqref="AE604" start="0" length="0">
      <dxf>
        <font>
          <sz val="11"/>
          <family val="2"/>
        </font>
        <alignment vertical="center"/>
      </dxf>
    </rfmt>
    <rfmt sheetId="2" sqref="AE605" start="0" length="0">
      <dxf>
        <font>
          <sz val="11"/>
          <family val="2"/>
        </font>
        <alignment vertical="center"/>
      </dxf>
    </rfmt>
    <rfmt sheetId="2" sqref="AE606" start="0" length="0">
      <dxf>
        <font>
          <sz val="11"/>
          <family val="2"/>
        </font>
        <alignment vertical="center"/>
      </dxf>
    </rfmt>
    <rfmt sheetId="2" sqref="AE607" start="0" length="0">
      <dxf>
        <font>
          <sz val="11"/>
          <family val="2"/>
        </font>
        <alignment vertical="center"/>
      </dxf>
    </rfmt>
    <rfmt sheetId="2" sqref="AE608" start="0" length="0">
      <dxf>
        <font>
          <sz val="11"/>
          <family val="2"/>
        </font>
        <alignment vertical="center"/>
      </dxf>
    </rfmt>
    <rfmt sheetId="2" sqref="AE609" start="0" length="0">
      <dxf>
        <font>
          <sz val="11"/>
          <family val="2"/>
        </font>
        <alignment vertical="center"/>
      </dxf>
    </rfmt>
    <rfmt sheetId="2" sqref="AE610" start="0" length="0">
      <dxf>
        <font>
          <sz val="11"/>
          <family val="2"/>
        </font>
        <alignment vertical="center"/>
      </dxf>
    </rfmt>
    <rfmt sheetId="2" sqref="AE611" start="0" length="0">
      <dxf>
        <font>
          <sz val="11"/>
          <family val="2"/>
        </font>
        <alignment vertical="center"/>
      </dxf>
    </rfmt>
    <rfmt sheetId="2" sqref="AE612" start="0" length="0">
      <dxf>
        <font>
          <sz val="11"/>
          <family val="2"/>
        </font>
        <alignment vertical="center"/>
      </dxf>
    </rfmt>
    <rfmt sheetId="2" sqref="AE613" start="0" length="0">
      <dxf>
        <font>
          <sz val="11"/>
          <family val="2"/>
        </font>
        <alignment vertical="center"/>
      </dxf>
    </rfmt>
    <rfmt sheetId="2" sqref="AE614" start="0" length="0">
      <dxf>
        <font>
          <sz val="11"/>
          <family val="2"/>
        </font>
        <alignment vertical="center"/>
      </dxf>
    </rfmt>
    <rfmt sheetId="2" sqref="AE615" start="0" length="0">
      <dxf>
        <font>
          <sz val="11"/>
          <family val="2"/>
        </font>
        <alignment vertical="center"/>
      </dxf>
    </rfmt>
    <rfmt sheetId="2" sqref="AE616" start="0" length="0">
      <dxf>
        <font>
          <sz val="11"/>
          <family val="2"/>
        </font>
        <alignment vertical="center"/>
      </dxf>
    </rfmt>
    <rfmt sheetId="2" sqref="AE617" start="0" length="0">
      <dxf>
        <font>
          <sz val="11"/>
          <family val="2"/>
        </font>
        <alignment vertical="center"/>
      </dxf>
    </rfmt>
    <rfmt sheetId="2" sqref="AE618" start="0" length="0">
      <dxf>
        <font>
          <sz val="11"/>
          <family val="2"/>
        </font>
        <alignment vertical="center"/>
      </dxf>
    </rfmt>
    <rfmt sheetId="2" sqref="AE619" start="0" length="0">
      <dxf>
        <font>
          <sz val="11"/>
          <family val="2"/>
        </font>
        <alignment vertical="center"/>
      </dxf>
    </rfmt>
    <rfmt sheetId="2" sqref="AE620" start="0" length="0">
      <dxf>
        <font>
          <sz val="11"/>
          <family val="2"/>
        </font>
        <alignment vertical="center"/>
      </dxf>
    </rfmt>
    <rfmt sheetId="2" sqref="AE621" start="0" length="0">
      <dxf>
        <font>
          <sz val="11"/>
          <family val="2"/>
        </font>
        <alignment vertical="center"/>
      </dxf>
    </rfmt>
    <rfmt sheetId="2" sqref="AE622" start="0" length="0">
      <dxf>
        <font>
          <sz val="11"/>
          <family val="2"/>
        </font>
        <alignment vertical="center"/>
      </dxf>
    </rfmt>
    <rfmt sheetId="2" sqref="AE623" start="0" length="0">
      <dxf>
        <font>
          <sz val="11"/>
          <family val="2"/>
        </font>
        <alignment vertical="center"/>
      </dxf>
    </rfmt>
    <rfmt sheetId="2" sqref="AE624" start="0" length="0">
      <dxf>
        <font>
          <sz val="11"/>
          <family val="2"/>
        </font>
        <alignment vertical="center"/>
      </dxf>
    </rfmt>
    <rfmt sheetId="2" sqref="AE625" start="0" length="0">
      <dxf>
        <font>
          <sz val="11"/>
          <family val="2"/>
        </font>
        <alignment vertical="center"/>
      </dxf>
    </rfmt>
    <rfmt sheetId="2" sqref="AE626" start="0" length="0">
      <dxf>
        <font>
          <sz val="11"/>
          <family val="2"/>
        </font>
        <alignment vertical="center"/>
      </dxf>
    </rfmt>
    <rfmt sheetId="2" sqref="AE627" start="0" length="0">
      <dxf>
        <font>
          <sz val="11"/>
          <family val="2"/>
        </font>
        <alignment vertical="center"/>
      </dxf>
    </rfmt>
    <rfmt sheetId="2" sqref="AE628" start="0" length="0">
      <dxf>
        <font>
          <sz val="11"/>
          <family val="2"/>
        </font>
        <alignment vertical="center"/>
      </dxf>
    </rfmt>
  </rrc>
  <rrc rId="6741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O$1:$AO$1048576" dn="Z_50921383_7DBA_4510_9D4A_313E4C433247_.wvu.Cols" sId="2"/>
    <undo index="65535" exp="area" ref3D="1" dr="$AM$1:$AN$1048576" dn="Z_50921383_7DBA_4510_9D4A_313E4C433247_.wvu.Cols" sId="2"/>
    <undo index="1" exp="area" ref3D="1" dr="$AE$1:$AG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M$1:$AN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B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M$1:$AN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B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M$1:$AN$1048576" dn="Z_D36219D0_A7BF_4FA8_8DD8_488F13E3673E_.wvu.Cols" sId="2"/>
    <undo index="65535" exp="area" ref3D="1" dr="$AE$1:$AF$1048576" dn="Z_E5AB5744_4C8A_40CE_9F0B_33627CEEF0B3_.wvu.Cols" sId="2"/>
    <undo index="65535" exp="area" ref3D="1" dr="$A$2:$XFD$3" dn="Z_D804A323_1934_42A5_ADE5_667998EEFD9B_.wvu.PrintTitles" sId="2"/>
    <undo index="65535" exp="area" ref3D="1" dr="$AI$1:$AL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M$1:$AN$1048576" dn="Z_8DC3BF2D_804D_41E7_9D94_D62D5D3A81A6_.wvu.Cols" sId="2"/>
    <undo index="65535" exp="area" ref3D="1" dr="$A$2:$XFD$3" dn="Z_8DC3BF2D_804D_41E7_9D94_D62D5D3A81A6_.wvu.PrintTitles" sId="2"/>
    <undo index="65535" exp="area" ref3D="1" dr="$AI$1:$AL$1048576" dn="Z_8CF23890_B80D_43CE_AC47_A5A077AE53A3_.wvu.Cols" sId="2"/>
    <undo index="65535" exp="area" ref3D="1" dr="$AG$1:$AG$1048576" dn="Z_8CF23890_B80D_43CE_AC47_A5A077AE53A3_.wvu.Cols" sId="2"/>
    <undo index="65535" exp="area" ref3D="1" dr="$A$2:$XFD$3" dn="Z_9A544348_C62B_4C52_9881_7B81D8AABC20_.wvu.PrintTitles" sId="2"/>
    <undo index="65535" exp="area" ref3D="1" dr="$AM$1:$AN$1048576" dn="Z_C22417F1_0922_495C_826E_BDAEA7C2F5B1_.wvu.Cols" sId="2"/>
    <undo index="65535" exp="area" ref3D="1" dr="$AM$1:$AO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M$1:$AO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16.</t>
        </is>
      </nc>
    </rcc>
    <rcc rId="0" sId="2" dxf="1">
      <nc r="AE2" t="inlineStr">
        <is>
          <t>Megszakítható technikai napi kapacitás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(kWh/nap)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(kWh/day)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">
        <v>10255128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">
        <v>7711368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">
        <v>5124744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10258080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">
        <v>6390960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">
        <v>5874579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">
        <v>1021944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">
        <v>1789056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">
        <v>6405720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">
        <v>6437136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">
        <v>4429968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">
        <v>6243192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">
        <v>1248384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">
        <v>5104056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">
        <v>2151893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">
        <v>6402024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">
        <v>5146920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">
        <v>4342728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">
        <v>648456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">
        <v>2504616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">
        <v>2180400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3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">
        <v>1826808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">
        <v>2173584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">
        <v>5117352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">
        <v>6357696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">
        <v>1281264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">
        <v>6270888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">
        <v>181016712</v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">
        <v>181016712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">
        <v>4994712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8">
        <v>124560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">
        <v>6429744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1">
        <v>8711952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52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53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54">
        <f>SUBTOTAL(9,AE55:AE56)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5">
        <v>12848400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6">
        <v>4485408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7">
        <v>374520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8">
        <v>624360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9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1">
        <v>2040912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2">
        <v>8962800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3">
        <v>10484376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5">
        <v>18422040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6">
        <v>5104056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7">
        <v>15338496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8">
        <v>17837928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9">
        <v>69022704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0">
        <v>16558896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1">
        <v>51024432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2">
        <v>10231488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3">
        <v>36228744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4">
        <v>43546824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5">
        <v>38312736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6">
        <v>1264632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7">
        <v>6243192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8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9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0">
        <v>1892232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1">
        <v>250752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2">
        <v>125040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3">
        <v>51604824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4">
        <v>2562984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5">
        <v>1793184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SUBTOTAL(9,AE87:AE88)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5620944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17036256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9">
        <v>515112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0">
        <v>2809656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1">
        <v>1277184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2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3">
        <v>1318944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5">
        <v>20315208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6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7">
        <v>12881640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8">
        <v>6135456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0">
        <v>5908584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1">
        <v>4499640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2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3">
        <v>3843480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0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7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8">
        <v>5130648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9">
        <v>77113080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0">
        <v>1273488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1">
        <v>9640992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3">
        <v>6398328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4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5">
        <v>5126232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7">
        <v>2304144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8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19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0">
        <v>5884776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1">
        <v>765264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2">
        <v>6385416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3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5">
        <v>5521776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6">
        <v>5497392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7">
        <v>6365088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8">
        <v>2554104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9">
        <v>3995544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0">
        <v>3244608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1">
        <v>5120304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2">
        <v>3965952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4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5">
        <v>4513392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7">
        <v>6350304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8">
        <v>6398328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9">
        <v>25689672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0">
        <v>2608032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1">
        <v>3826872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3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4">
        <v>5132136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6">
        <v>10237392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7">
        <v>6411264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8">
        <v>5124744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9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51">
        <v>5146920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2">
        <v>4504800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3">
        <v>6392808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4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5">
        <v>2577024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6">
        <v>6376176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7">
        <v>528120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8">
        <v>6283824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9">
        <v>512160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0">
        <v>6402024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1">
        <v>6431592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2">
        <v>527952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3">
        <v>4096032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4">
        <v>4993224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5">
        <v>1536888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6">
        <v>1251696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7">
        <v>6416808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8">
        <v>8199432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9">
        <v>4317000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0">
        <v>760152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1">
        <v>5130648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2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3">
        <v>8737824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5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6">
        <v>5133600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8">
        <v>5146920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9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0">
        <v>217200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1">
        <v>2816976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2">
        <v>4959240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3">
        <v>326784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4">
        <v>545352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8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86">
        <v>750840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7">
        <v>3493008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8">
        <v>2001312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1">
        <v>6370632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2">
        <v>3847920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3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4">
        <v>1782840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5">
        <v>1748184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6">
        <v>6016656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7">
        <v>5763432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9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0">
        <v>1784400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1">
        <v>142064904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2">
        <v>2812896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3">
        <v>3994368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4">
        <v>1799904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5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07">
        <v>1804560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8">
        <v>5170560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9">
        <v>1024296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0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1">
        <v>1793184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2">
        <v>6359544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3">
        <v>3855672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4">
        <v>1792656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5">
        <v>1784904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6">
        <v>998880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7">
        <v>5604672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8">
        <v>1784400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9">
        <v>514512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0">
        <v>3133200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1">
        <v>521904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3">
        <v>3215784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4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6">
        <v>3216720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7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8">
        <v>1304904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9">
        <v>7680336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0">
        <v>1783872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1">
        <v>5114400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2">
        <v>5142480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3">
        <v>4976976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35">
        <v>6444528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6">
        <v>5148384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7">
        <v>4994712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8">
        <v>1512528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9">
        <v>2505336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0">
        <v>768360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1">
        <v>1791120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2">
        <v>2562240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3">
        <v>4362048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4">
        <v>5126232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5">
        <v>6403872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6">
        <v>5143944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4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48">
        <v>1746120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9">
        <v>1527600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1">
        <v>11271144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2">
        <v>9774144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3">
        <v>2601192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4">
        <v>377736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5">
        <v>6631416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6">
        <v>0</v>
      </nc>
      <ndxf>
        <numFmt numFmtId="3" formatCode="#,##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E257">
        <v>5725056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9">
        <v>6402024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0">
        <v>8453088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1">
        <v>2497224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2">
        <v>10246272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3">
        <v>4736112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4">
        <v>1538232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5">
        <v>4414920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6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67">
        <v>703488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8">
        <v>10231488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9">
        <v>1488144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0">
        <v>1800936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1">
        <v>5282856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2">
        <v>749304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4">
        <v>12362544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ROUND(#REF!*AW274,0)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6">
        <v>679008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7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8">
        <v>1795776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9">
        <v>512880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0">
        <v>1923816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1">
        <v>898008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2">
        <v>1154736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3">
        <v>1790088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4">
        <v>3841272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5">
        <v>3091536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6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87">
        <v>6407568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8">
        <v>5149872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0">
        <v>5143944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1">
        <v>5145432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2">
        <v>10340832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5164632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4">
        <v>3087984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5">
        <v>1790592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7">
        <v>2179656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8">
        <v>2442048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9">
        <v>1593912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0">
        <v>1434864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02">
        <v>746640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3">
        <v>5006520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4">
        <v>1753368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5">
        <v>1271640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6">
        <v>6448200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7">
        <v>1414848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8">
        <v>385824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9">
        <v>20510256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0">
        <v>509784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1">
        <v>1741968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2">
        <v>5123256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3">
        <v>1280880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4">
        <v>1504536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5">
        <v>1755432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1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17">
        <v>5477904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8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9">
        <v>9956640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0">
        <v>11484072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1">
        <v>1506744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2">
        <v>1281984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3">
        <v>7686984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4">
        <v>5155776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26">
        <v>5886480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7">
        <v>2557056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8">
        <v>922128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9">
        <v>1639368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0">
        <v>511560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1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2">
        <v>1784400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3">
        <v>1778184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4">
        <v>6627504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5">
        <v>5124744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6">
        <v>1793184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7">
        <v>1532472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8">
        <v>5111448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9">
        <v>3001104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0">
        <v>3009960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1">
        <v>5006520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2">
        <v>5628792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4">
        <v>4991760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5">
        <v>6283824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6">
        <v>1254288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7">
        <v>6431592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9">
        <v>5114400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0">
        <v>1786968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1">
        <v>6685128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2">
        <v>5121792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3">
        <v>7491936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4">
        <v>4888440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5">
        <v>1543104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6">
        <v>1800936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5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58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9">
        <v>4225320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0">
        <v>1792656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1">
        <v>4464720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2">
        <v>2049192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3">
        <v>1152744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4">
        <v>2179224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6">
        <v>6416808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7">
        <v>4105488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8">
        <v>1198656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9">
        <v>50088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0">
        <v>1249104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2">
        <v>2573328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3">
        <v>3563352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SUBTOTAL(9,AE375:AE376)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76957920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26694168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7">
        <v>5015400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9">
        <v>7662600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0">
        <v>7660392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1">
        <v>10196016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3">
        <v>6403872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4">
        <v>6394656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5">
        <v>4215576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7">
        <v>6222864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8">
        <v>4976976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9">
        <v>7662600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1">
        <v>3324312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2">
        <v>2554104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3">
        <v>5124744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4">
        <v>9510480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5">
        <v>3321432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7">
        <v>5611176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8">
        <v>5098152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0">
        <v>6178536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1">
        <v>3009960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2">
        <v>5494152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0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4">
        <v>6403872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5">
        <v>6394656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6">
        <v>7682544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7">
        <v>6405720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8">
        <v>1501872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9">
        <v>5099616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0">
        <v>5121792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1">
        <v>10249224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2">
        <v>6658248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3">
        <v>1248744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4">
        <v>5145432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5">
        <v>1788000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6">
        <v>3703440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8">
        <v>2571840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0">
        <v>10325280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1">
        <v>1993272</v>
      </nc>
      <ndxf>
        <numFmt numFmtId="3" formatCode="#,##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2">
        <v>771240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5">
        <v>2569632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6">
        <v>2845416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7">
        <v>4997664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9">
        <v>15054264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0">
        <v>2188008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1">
        <v>6433440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2">
        <v>2180400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3">
        <v>1791624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4">
        <v>4994712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5">
        <v>506544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3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37">
        <v>6372480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8">
        <v>6403872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9">
        <v>1790088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1">
        <v>3343536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2">
        <v>6431592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3">
        <v>309072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4">
        <v>1531128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6">
        <v>6381720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7">
        <v>2556336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8">
        <v>5105544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9">
        <v>3843480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0">
        <v>1250592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1">
        <v>1741968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2">
        <v>1286424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3">
        <v>512016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4">
        <v>1784904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56">
        <v>1786464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7">
        <v>3826872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8">
        <v>2297496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9">
        <v>1090080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1">
        <v>5120304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2">
        <v>11523816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3">
        <v>5121792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4">
        <v>5298096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5">
        <v>1761120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6">
        <v>3761472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8">
        <v>8460384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9">
        <v>6928152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0">
        <v>10243296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1">
        <v>6383568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2">
        <v>6536904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fmt sheetId="2" sqref="AE476" start="0" length="0">
      <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E477">
        <v>108211464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8">
        <v>23306712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9">
        <v>30880656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0">
        <v>181306872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AF482*24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AF483*24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E485">
        <v>2575968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6">
        <v>12781896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AF487*24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E488">
        <v>18065496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9">
        <v>17552013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0">
        <v>5203056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alignment vertical="center"/>
      </dxf>
    </rfmt>
    <rfmt sheetId="2" sqref="AE522" start="0" length="0">
      <dxf>
        <alignment vertical="center"/>
      </dxf>
    </rfmt>
    <rfmt sheetId="2" sqref="AE523" start="0" length="0">
      <dxf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cc rId="0" sId="2" dxf="1">
      <nc r="AE536">
        <f>AE9+AE86+AE375+AE376</f>
      </nc>
      <ndxf>
        <numFmt numFmtId="3" formatCode="#,##0"/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42" sId="2" ref="AE1:AE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N$1:$AN$1048576" dn="Z_50921383_7DBA_4510_9D4A_313E4C433247_.wvu.Cols" sId="2"/>
    <undo index="65535" exp="area" ref3D="1" dr="$AL$1:$AM$1048576" dn="Z_50921383_7DBA_4510_9D4A_313E4C433247_.wvu.Cols" sId="2"/>
    <undo index="1" exp="area" ref3D="1" dr="$AE$1:$AF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L$1:$AM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BA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L$1:$AM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BA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L$1:$AM$1048576" dn="Z_D36219D0_A7BF_4FA8_8DD8_488F13E3673E_.wvu.Cols" sId="2"/>
    <undo index="65535" exp="area" ref3D="1" dr="$AE$1:$AE$1048576" dn="Z_E5AB5744_4C8A_40CE_9F0B_33627CEEF0B3_.wvu.Cols" sId="2"/>
    <undo index="65535" exp="area" ref3D="1" dr="$A$2:$XFD$3" dn="Z_D804A323_1934_42A5_ADE5_667998EEFD9B_.wvu.PrintTitles" sId="2"/>
    <undo index="65535" exp="area" ref3D="1" dr="$AH$1:$AK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L$1:$AM$1048576" dn="Z_8DC3BF2D_804D_41E7_9D94_D62D5D3A81A6_.wvu.Cols" sId="2"/>
    <undo index="65535" exp="area" ref3D="1" dr="$A$2:$XFD$3" dn="Z_8DC3BF2D_804D_41E7_9D94_D62D5D3A81A6_.wvu.PrintTitles" sId="2"/>
    <undo index="65535" exp="area" ref3D="1" dr="$AH$1:$AK$1048576" dn="Z_8CF23890_B80D_43CE_AC47_A5A077AE53A3_.wvu.Cols" sId="2"/>
    <undo index="65535" exp="area" ref3D="1" dr="$AF$1:$AF$1048576" dn="Z_8CF23890_B80D_43CE_AC47_A5A077AE53A3_.wvu.Cols" sId="2"/>
    <undo index="65535" exp="area" ref3D="1" dr="$A$2:$XFD$3" dn="Z_9A544348_C62B_4C52_9881_7B81D8AABC20_.wvu.PrintTitles" sId="2"/>
    <undo index="65535" exp="area" ref3D="1" dr="$AL$1:$AM$1048576" dn="Z_C22417F1_0922_495C_826E_BDAEA7C2F5B1_.wvu.Cols" sId="2"/>
    <undo index="65535" exp="area" ref3D="1" dr="$AL$1:$AN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L$1:$AN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E1:AE1048576" start="0" length="0">
      <dxf>
        <font>
          <sz val="11"/>
          <family val="2"/>
        </font>
      </dxf>
    </rfmt>
    <rcc rId="0" sId="2">
      <nc r="AE1" t="inlineStr">
        <is>
          <t>17.</t>
        </is>
      </nc>
    </rcc>
    <rcc rId="0" sId="2" dxf="1">
      <nc r="AE2" t="inlineStr">
        <is>
          <t>Megszakítható technikai órai kapacitás</t>
        </is>
      </nc>
      <ndxf>
        <font>
          <b/>
          <sz val="11"/>
          <family val="2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4" t="inlineStr">
        <is>
          <t>(kWh/h)</t>
        </is>
      </nc>
      <ndxf>
        <font>
          <b/>
          <sz val="11"/>
          <family val="2"/>
        </font>
        <numFmt numFmtId="168" formatCode="#,##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">
        <v>427297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">
        <v>321307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">
        <v>213531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">
        <v>427420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10">
        <f>SUM(AE11:AE13)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">
        <v>266290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">
        <v>244774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">
        <v>42581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">
        <v>74544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">
        <v>266905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">
        <v>268214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">
        <v>184582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0">
        <f>SUBTOTAL(9,AE21:AE22)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">
        <v>260133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">
        <v>52016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">
        <v>212669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">
        <v>51645432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">
        <v>266751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">
        <v>214455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">
        <v>180947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">
        <v>27019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">
        <v>104359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">
        <v>90850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3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">
        <v>76117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">
        <v>90566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8">
        <f>SUBTOTAL(9,AE39:AE41)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">
        <v>213223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">
        <v>264904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">
        <v>53386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">
        <v>261287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">
        <v>7542363</v>
      </nc>
      <ndxf>
        <font>
          <sz val="11"/>
          <color rgb="FFFF0000"/>
          <family val="2"/>
        </font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">
        <v>7542363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">
        <v>208113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8">
        <v>5190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">
        <v>267906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0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1">
        <v>362998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52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53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E54">
        <f>SUBTOTAL(9,AE55:AE56)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5">
        <v>535350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6">
        <v>186892</v>
      </nc>
      <ndxf>
        <numFmt numFmtId="3" formatCode="#,##0"/>
        <fill>
          <patternFill patternType="solid">
            <bgColor rgb="FFCCFF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7">
        <v>15605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8">
        <v>26015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59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0">
        <f>SUBTOTAL(9,AE61:AE63)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1">
        <v>85038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2">
        <v>373450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3">
        <v>436849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64">
        <f>SUBTOTAL(9,AE65:AE75)</f>
      </nc>
      <ndxf>
        <numFmt numFmtId="3" formatCode="#,##0"/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5">
        <v>767585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6">
        <v>212669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7">
        <v>639104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8">
        <v>743247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69">
        <v>2875946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0">
        <v>689954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1">
        <v>2126018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2">
        <v>426312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3">
        <v>1509531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4">
        <v>1814451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5">
        <v>1596364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6">
        <v>52693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7">
        <v>260133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8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79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0">
        <v>78843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1">
        <v>10448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2">
        <v>5210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3">
        <v>2150201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4">
        <v>106791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5">
        <v>74716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86">
        <f>SUBTOTAL(9,AE87:AE88)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7">
        <v>234206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8">
        <v>709844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89">
        <v>21463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0">
        <v>117069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1">
        <v>53216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2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3">
        <v>54956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94">
        <f>SUBTOTAL(9,AE95:AE97)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5">
        <v>846467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6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7">
        <v>536735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98">
        <v>255644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0">
        <v>246191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1">
        <v>187485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2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3">
        <v>160145</v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04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5" start="0" length="0">
      <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07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8">
        <v>213777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09">
        <v>3213045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0">
        <v>53062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1">
        <v>401708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3">
        <v>266597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4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15">
        <v>213593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6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17">
        <v>96006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18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119" start="0" length="0">
      <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0">
        <v>245199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1">
        <v>31886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2">
        <v>266059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3">
        <v>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25">
        <v>230074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6">
        <v>229058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7">
        <v>265212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8">
        <v>106421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29">
        <v>166481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0">
        <v>135192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1">
        <v>213346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2">
        <v>165248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4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5">
        <v>188058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3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37">
        <v>264596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8">
        <v>266597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39">
        <v>1070403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0">
        <v>108668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1">
        <v>159453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3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4">
        <v>213839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46">
        <v>426558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7">
        <v>267136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8">
        <v>213531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49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51">
        <v>214455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2">
        <v>187700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3">
        <v>266367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4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5">
        <v>107376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6">
        <v>265674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7">
        <v>22005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8">
        <v>261826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59">
        <v>21340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0">
        <v>266751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1">
        <v>267983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2">
        <v>21998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3">
        <v>170668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4">
        <v>208051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5">
        <v>64037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6">
        <v>52154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7">
        <v>267367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8">
        <v>341643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69">
        <v>179875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0">
        <v>31673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1">
        <v>213777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2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3">
        <v>364076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5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6">
        <v>213900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7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78">
        <v>214455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79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0">
        <v>9050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1">
        <v>117374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2">
        <v>206635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3">
        <v>13616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4">
        <v>22723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8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86">
        <v>31285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7">
        <v>145542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8">
        <v>83388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8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1">
        <v>265443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2">
        <v>160330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3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4">
        <v>74285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5">
        <v>72841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6">
        <v>250694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197">
        <v>240143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19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199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0">
        <v>74350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1">
        <v>5919371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2">
        <v>117204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3">
        <v>166432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4">
        <v>74996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5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0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07">
        <v>75190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8">
        <v>215440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09">
        <v>42679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0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1">
        <v>74716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2">
        <v>264981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3">
        <v>160653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4">
        <v>74694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5">
        <v>74371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6">
        <v>41620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7">
        <v>233528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8">
        <v>74350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19">
        <v>21438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0">
        <v>130550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1">
        <v>21746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3">
        <v>133991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4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26">
        <v>134030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7">
        <v>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8">
        <v>54371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29">
        <v>320014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0">
        <v>74328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1">
        <v>213100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2">
        <v>214270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3">
        <v>207374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3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35">
        <v>268522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6">
        <v>214516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7">
        <v>208113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8">
        <v>63022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39">
        <v>104389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0">
        <v>32015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1">
        <v>74630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2">
        <v>106760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3">
        <v>181752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4">
        <v>213593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5">
        <v>266828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6">
        <v>214331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4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48">
        <v>72755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49">
        <v>63650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1">
        <v>469631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2">
        <v>407256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3">
        <v>108383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4">
        <v>15739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5">
        <v>276309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56">
        <v>0</v>
      </nc>
      <ndxf>
        <numFmt numFmtId="3" formatCode="#,##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 dxf="1" numFmtId="4">
      <nc r="AE257">
        <v>238544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5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59">
        <v>266751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0">
        <v>352212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1">
        <v>104051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2">
        <v>426928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3">
        <v>197338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4">
        <v>64093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5">
        <v>183955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6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67">
        <v>29312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8">
        <v>426312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69">
        <v>62006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0">
        <v>75039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1">
        <v>220119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2">
        <v>31221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3">
        <f>SUM(AE274:AE275)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4">
        <v>515106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275">
        <f>ROUND(#REF!*AV274,0)</f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6">
        <v>28292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7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8">
        <v>74824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79">
        <v>21370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0">
        <v>80159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1">
        <v>37417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2">
        <v>48114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3">
        <v>74587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4">
        <v>160053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5">
        <v>128814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6" start="0" length="0">
      <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87">
        <v>266982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88">
        <v>214578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8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0">
        <v>214331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1">
        <v>214393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2">
        <v>430868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3">
        <v>215193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4">
        <v>128666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5">
        <v>74608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2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297">
        <v>90819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8">
        <v>101752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299">
        <v>66413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0">
        <v>59786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0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02">
        <v>31110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3">
        <v>208605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4">
        <v>73057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5">
        <v>52985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6">
        <v>268675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7">
        <v>58952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8">
        <v>16076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09">
        <v>854594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0">
        <v>21241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1">
        <v>72582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2">
        <v>213469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3">
        <v>53370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4">
        <v>62689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5">
        <v>73143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1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17">
        <v>228246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8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19">
        <v>414860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0">
        <v>478503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1">
        <v>62781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2">
        <v>53416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3">
        <v>320291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4">
        <v>214824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2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26">
        <v>245270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7">
        <v>106544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8">
        <v>38422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29">
        <v>68307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0">
        <v>21315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1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2">
        <v>74350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3">
        <v>74091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4">
        <v>276146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5">
        <v>213531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6">
        <v>74716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7">
        <v>63853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8">
        <v>212977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39">
        <v>125046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0">
        <v>125415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1">
        <v>208605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2">
        <v>234533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4">
        <v>207990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5">
        <v>261826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6">
        <v>52262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47">
        <v>267983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4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49">
        <v>213100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0">
        <v>74457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1">
        <v>278547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2">
        <v>213408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3">
        <v>312164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4">
        <v>203685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5">
        <v>64296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6">
        <v>75039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5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58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59">
        <v>176055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0">
        <v>74694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1">
        <v>186030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2">
        <v>85383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3">
        <v>48031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4">
        <v>90801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6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66">
        <v>267367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7">
        <v>171062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8">
        <v>49944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69">
        <v>2087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0">
        <v>52046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1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2">
        <v>107222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3">
        <v>148473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E374">
        <f>SUBTOTAL(9,AE375:AE376)</f>
      </nc>
      <n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5">
        <v>3206580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6">
        <v>1112257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77">
        <v>208975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7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79">
        <v>319275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0">
        <v>319183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1">
        <v>424834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2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3">
        <v>266828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4">
        <v>266444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5">
        <v>175649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8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87">
        <v>259286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8">
        <v>207374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89">
        <v>319275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1">
        <v>138513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2">
        <v>106421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3">
        <v>213531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4">
        <v>396270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5">
        <v>138393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6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397">
        <v>233799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398">
        <v>212423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399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0">
        <v>257439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1">
        <v>125415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2">
        <v>228923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03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04">
        <v>266828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5">
        <v>266444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6">
        <v>320106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7">
        <v>266905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8">
        <v>62578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09">
        <v>212484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0">
        <v>213408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1">
        <v>427051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2">
        <v>277427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3">
        <v>52031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4">
        <v>214393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5">
        <v>74500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6">
        <v>154310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7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8">
        <v>107160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19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0">
        <v>430220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1">
        <v>83053</v>
      </nc>
      <ndxf>
        <numFmt numFmtId="3" formatCode="#,##0"/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2">
        <v>32135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3">
        <v>0</v>
      </nc>
      <ndxf>
        <numFmt numFmtId="3" formatCode="#,##0"/>
        <fill>
          <patternFill patternType="solid">
            <bgColor indexed="9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4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5">
        <v>107068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6">
        <v>118559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27">
        <v>208236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28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29">
        <v>627261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0">
        <v>91167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1">
        <v>268060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2">
        <v>90850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3">
        <v>74651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4">
        <v>208113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5">
        <v>21106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3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37">
        <v>265520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8">
        <v>266828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39">
        <v>74587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1">
        <v>139314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2">
        <v>267983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3">
        <v>12878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4">
        <v>63797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4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46">
        <v>265905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7">
        <v>106514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8">
        <v>212731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49">
        <v>160145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0">
        <v>52108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1">
        <v>72582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2">
        <v>53601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3">
        <v>21334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4">
        <v>74371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55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56">
        <v>74436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7">
        <v>159453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8">
        <v>95729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59">
        <v>45420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0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1">
        <v>213346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2">
        <v>480159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3">
        <v>213408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4">
        <v>220754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5">
        <v>73380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6">
        <v>156728</v>
      </nc>
      <ndxf>
        <numFmt numFmtId="3" formatCode="#,##0"/>
        <fill>
          <patternFill patternType="solid">
            <bgColor indexed="9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67" start="0" length="0">
      <dxf>
        <numFmt numFmtId="3" formatCode="#,##0"/>
        <fill>
          <patternFill patternType="solid">
            <bgColor indexed="13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4">
      <nc r="AE468">
        <v>352516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69">
        <v>288673</v>
      </nc>
      <ndxf>
        <numFmt numFmtId="3" formatCode="#,##0"/>
        <fill>
          <patternFill patternType="solid">
            <bgColor indexed="4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0">
        <v>426804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1">
        <v>265982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72">
        <v>272371</v>
      </nc>
      <n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E473" start="0" length="0">
      <dxf>
        <alignment horizontal="center" vertical="center"/>
      </dxf>
    </rfmt>
    <rfmt sheetId="2" sqref="AE474" start="0" length="0">
      <dxf>
        <numFmt numFmtId="30" formatCode="@"/>
        <alignment vertical="center"/>
      </dxf>
    </rfmt>
    <rfmt sheetId="2" sqref="AE475" start="0" length="0">
      <dxf>
        <alignment vertical="center"/>
        <border outline="0">
          <top style="medium">
            <color indexed="64"/>
          </top>
        </border>
      </dxf>
    </rfmt>
    <rfmt sheetId="2" sqref="AE476" start="0" length="0">
      <dxf>
        <fill>
          <patternFill patternType="solid">
            <bgColor indexed="13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2" dxf="1" numFmtId="4">
      <nc r="AE477">
        <v>4508811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8">
        <v>971113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79">
        <v>1286694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0">
        <v>7554453</v>
      </nc>
      <ndxf>
        <numFmt numFmtId="3" formatCode="#,##0"/>
        <fill>
          <patternFill patternType="solid">
            <bgColor indexed="4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81" start="0" length="0">
      <dxf>
        <numFmt numFmtId="30" formatCode="@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>
      <nc r="AE482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AE483">
        <f>#REF!</f>
      </nc>
      <ndxf>
        <numFmt numFmtId="3" formatCode="#,##0"/>
        <fill>
          <patternFill patternType="solid">
            <bgColor theme="7" tint="0.39997558519241921"/>
          </patternFill>
        </fill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2" sqref="AE484" start="0" length="0">
      <dxf>
        <numFmt numFmtId="3" formatCode="#,##0"/>
        <alignment vertical="center"/>
        <border outline="0">
          <top style="medium">
            <color indexed="64"/>
          </top>
          <bottom style="medium">
            <color indexed="64"/>
          </bottom>
        </border>
      </dxf>
    </rfmt>
    <rcc rId="0" sId="2" dxf="1" numFmtId="4">
      <nc r="AE485">
        <v>107332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 numFmtId="4">
      <nc r="AE486">
        <v>532579</v>
      </nc>
      <ndxf>
        <numFmt numFmtId="3" formatCode="#,##0"/>
        <alignment horizontal="center" vertical="center"/>
        <border outline="0">
          <right style="medium">
            <color indexed="64"/>
          </right>
          <bottom style="thin">
            <color indexed="64"/>
          </bottom>
        </border>
      </ndxf>
    </rcc>
    <rcc rId="0" sId="2" dxf="1">
      <nc r="AE487">
        <f>#REF!</f>
      </nc>
      <ndxf>
        <numFmt numFmtId="30" formatCode="@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2" dxf="1" numFmtId="4">
      <nc r="AE488">
        <v>752729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89">
        <v>731334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 numFmtId="4">
      <nc r="AE490">
        <v>216794</v>
      </nc>
      <n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  <rfmt sheetId="2" sqref="AE491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2" start="0" length="0">
      <dxf>
        <numFmt numFmtId="3" formatCode="#,##0"/>
        <alignment horizontal="center" vertical="center"/>
        <border outline="0"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dxf>
    </rfmt>
    <rfmt sheetId="2" sqref="AE493" start="0" length="0">
      <dxf>
        <alignment vertical="center"/>
      </dxf>
    </rfmt>
    <rfmt sheetId="2" s="1" sqref="AE494" start="0" length="0">
      <dxf>
        <font>
          <b/>
          <sz val="11"/>
          <color auto="1"/>
          <name val="Arial"/>
          <family val="2"/>
          <charset val="238"/>
          <scheme val="none"/>
        </font>
        <numFmt numFmtId="4" formatCode="#,##0.00"/>
        <fill>
          <patternFill patternType="solid">
            <bgColor indexed="22"/>
          </patternFill>
        </fill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2" sqref="AE495" start="0" length="0">
      <dxf>
        <numFmt numFmtId="30" formatCode="@"/>
        <alignment horizontal="center" vertical="center"/>
        <border outline="0">
          <right style="thin">
            <color indexed="64"/>
          </right>
        </border>
      </dxf>
    </rfmt>
    <rfmt sheetId="2" sqref="AE496" start="0" length="0">
      <dxf>
        <numFmt numFmtId="3" formatCode="#,##0"/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E497" start="0" length="0">
      <dxf>
        <numFmt numFmtId="30" formatCode="@"/>
        <alignment vertical="center"/>
        <border outline="0">
          <top style="thick">
            <color indexed="64"/>
          </top>
          <bottom style="medium">
            <color indexed="64"/>
          </bottom>
        </border>
      </dxf>
    </rfmt>
    <rfmt sheetId="2" sqref="AE498" start="0" length="0">
      <dxf>
        <alignment vertical="center"/>
      </dxf>
    </rfmt>
    <rfmt sheetId="2" sqref="AE499" start="0" length="0">
      <dxf>
        <alignment vertical="center"/>
      </dxf>
    </rfmt>
    <rfmt sheetId="2" sqref="AE500" start="0" length="0">
      <dxf>
        <alignment vertical="center"/>
      </dxf>
    </rfmt>
    <rfmt sheetId="2" sqref="AE501" start="0" length="0">
      <dxf>
        <alignment vertical="center"/>
      </dxf>
    </rfmt>
    <rfmt sheetId="2" sqref="AE502" start="0" length="0">
      <dxf>
        <alignment vertical="center"/>
      </dxf>
    </rfmt>
    <rfmt sheetId="2" sqref="AE503" start="0" length="0">
      <dxf>
        <alignment vertical="center"/>
      </dxf>
    </rfmt>
    <rfmt sheetId="2" sqref="AE504" start="0" length="0">
      <dxf>
        <alignment vertical="center"/>
      </dxf>
    </rfmt>
    <rfmt sheetId="2" sqref="AE505" start="0" length="0">
      <dxf>
        <alignment vertical="center"/>
      </dxf>
    </rfmt>
    <rfmt sheetId="2" sqref="AE506" start="0" length="0">
      <dxf>
        <alignment vertical="center"/>
      </dxf>
    </rfmt>
    <rfmt sheetId="2" sqref="AE507" start="0" length="0">
      <dxf>
        <alignment vertical="center"/>
      </dxf>
    </rfmt>
    <rfmt sheetId="2" sqref="AE508" start="0" length="0">
      <dxf>
        <alignment vertical="center"/>
      </dxf>
    </rfmt>
    <rfmt sheetId="2" sqref="AE509" start="0" length="0">
      <dxf>
        <alignment vertical="center"/>
      </dxf>
    </rfmt>
    <rfmt sheetId="2" sqref="AE510" start="0" length="0">
      <dxf>
        <alignment vertical="center"/>
      </dxf>
    </rfmt>
    <rfmt sheetId="2" sqref="AE511" start="0" length="0">
      <dxf>
        <alignment vertical="center"/>
      </dxf>
    </rfmt>
    <rfmt sheetId="2" sqref="AE512" start="0" length="0">
      <dxf>
        <alignment vertical="center"/>
      </dxf>
    </rfmt>
    <rfmt sheetId="2" sqref="AE513" start="0" length="0">
      <dxf>
        <alignment vertical="center"/>
      </dxf>
    </rfmt>
    <rfmt sheetId="2" sqref="AE514" start="0" length="0">
      <dxf>
        <alignment vertical="center"/>
      </dxf>
    </rfmt>
    <rfmt sheetId="2" sqref="AE515" start="0" length="0">
      <dxf>
        <alignment vertical="center"/>
      </dxf>
    </rfmt>
    <rfmt sheetId="2" sqref="AE516" start="0" length="0">
      <dxf>
        <alignment vertical="center"/>
      </dxf>
    </rfmt>
    <rfmt sheetId="2" sqref="AE517" start="0" length="0">
      <dxf>
        <alignment vertical="center"/>
      </dxf>
    </rfmt>
    <rfmt sheetId="2" sqref="AE518" start="0" length="0">
      <dxf>
        <alignment vertical="center"/>
      </dxf>
    </rfmt>
    <rfmt sheetId="2" sqref="AE519" start="0" length="0">
      <dxf>
        <alignment vertical="center"/>
      </dxf>
    </rfmt>
    <rfmt sheetId="2" sqref="AE520" start="0" length="0">
      <dxf>
        <alignment vertical="center"/>
      </dxf>
    </rfmt>
    <rfmt sheetId="2" sqref="AE521" start="0" length="0">
      <dxf>
        <alignment vertical="center"/>
      </dxf>
    </rfmt>
    <rfmt sheetId="2" sqref="AE522" start="0" length="0">
      <dxf>
        <alignment vertical="center"/>
      </dxf>
    </rfmt>
    <rfmt sheetId="2" sqref="AE523" start="0" length="0">
      <dxf>
        <alignment vertical="center"/>
      </dxf>
    </rfmt>
    <rfmt sheetId="2" sqref="AE524" start="0" length="0">
      <dxf>
        <alignment vertical="center"/>
      </dxf>
    </rfmt>
    <rfmt sheetId="2" sqref="AE525" start="0" length="0">
      <dxf>
        <alignment vertical="center"/>
      </dxf>
    </rfmt>
    <rfmt sheetId="2" sqref="AE526" start="0" length="0">
      <dxf>
        <alignment vertical="center"/>
      </dxf>
    </rfmt>
    <rfmt sheetId="2" sqref="AE527" start="0" length="0">
      <dxf>
        <alignment vertical="center"/>
      </dxf>
    </rfmt>
    <rfmt sheetId="2" sqref="AE528" start="0" length="0">
      <dxf>
        <alignment vertical="center"/>
      </dxf>
    </rfmt>
    <rfmt sheetId="2" sqref="AE529" start="0" length="0">
      <dxf>
        <alignment vertical="center"/>
      </dxf>
    </rfmt>
    <rfmt sheetId="2" sqref="AE530" start="0" length="0">
      <dxf>
        <alignment vertical="center"/>
      </dxf>
    </rfmt>
    <rfmt sheetId="2" sqref="AE531" start="0" length="0">
      <dxf>
        <alignment vertical="center"/>
      </dxf>
    </rfmt>
    <rfmt sheetId="2" sqref="AE532" start="0" length="0">
      <dxf>
        <alignment vertical="center"/>
      </dxf>
    </rfmt>
    <rfmt sheetId="2" sqref="AE533" start="0" length="0">
      <dxf>
        <alignment vertical="center"/>
      </dxf>
    </rfmt>
    <rfmt sheetId="2" sqref="AE534" start="0" length="0">
      <dxf>
        <alignment vertical="center"/>
      </dxf>
    </rfmt>
    <rfmt sheetId="2" sqref="AE535" start="0" length="0">
      <dxf>
        <alignment vertical="center"/>
      </dxf>
    </rfmt>
    <rcc rId="0" sId="2" dxf="1">
      <nc r="AE536">
        <f>AE9+AE86+AE375+AE376</f>
      </nc>
      <ndxf>
        <numFmt numFmtId="3" formatCode="#,##0"/>
        <alignment vertical="center"/>
      </ndxf>
    </rcc>
    <rfmt sheetId="2" sqref="AE537" start="0" length="0">
      <dxf>
        <alignment vertical="center"/>
      </dxf>
    </rfmt>
    <rfmt sheetId="2" sqref="AE538" start="0" length="0">
      <dxf>
        <alignment vertical="center"/>
      </dxf>
    </rfmt>
    <rfmt sheetId="2" sqref="AE539" start="0" length="0">
      <dxf>
        <alignment vertical="center"/>
      </dxf>
    </rfmt>
    <rfmt sheetId="2" sqref="AE540" start="0" length="0">
      <dxf>
        <alignment vertical="center"/>
      </dxf>
    </rfmt>
    <rfmt sheetId="2" sqref="AE541" start="0" length="0">
      <dxf>
        <alignment vertical="center"/>
      </dxf>
    </rfmt>
    <rfmt sheetId="2" sqref="AE542" start="0" length="0">
      <dxf>
        <alignment vertical="center"/>
      </dxf>
    </rfmt>
    <rfmt sheetId="2" sqref="AE543" start="0" length="0">
      <dxf>
        <alignment vertical="center"/>
      </dxf>
    </rfmt>
    <rfmt sheetId="2" sqref="AE544" start="0" length="0">
      <dxf>
        <alignment vertical="center"/>
      </dxf>
    </rfmt>
    <rfmt sheetId="2" sqref="AE545" start="0" length="0">
      <dxf>
        <alignment vertical="center"/>
      </dxf>
    </rfmt>
    <rfmt sheetId="2" sqref="AE546" start="0" length="0">
      <dxf>
        <alignment vertical="center"/>
      </dxf>
    </rfmt>
    <rfmt sheetId="2" sqref="AE547" start="0" length="0">
      <dxf>
        <alignment vertical="center"/>
      </dxf>
    </rfmt>
    <rfmt sheetId="2" sqref="AE548" start="0" length="0">
      <dxf>
        <alignment vertical="center"/>
      </dxf>
    </rfmt>
    <rfmt sheetId="2" sqref="AE549" start="0" length="0">
      <dxf>
        <alignment vertical="center"/>
      </dxf>
    </rfmt>
    <rfmt sheetId="2" sqref="AE550" start="0" length="0">
      <dxf>
        <alignment vertical="center"/>
      </dxf>
    </rfmt>
    <rfmt sheetId="2" sqref="AE551" start="0" length="0">
      <dxf>
        <alignment vertical="center"/>
      </dxf>
    </rfmt>
    <rfmt sheetId="2" sqref="AE552" start="0" length="0">
      <dxf>
        <alignment vertical="center"/>
      </dxf>
    </rfmt>
    <rfmt sheetId="2" sqref="AE553" start="0" length="0">
      <dxf>
        <alignment vertical="center"/>
      </dxf>
    </rfmt>
    <rfmt sheetId="2" sqref="AE554" start="0" length="0">
      <dxf>
        <alignment vertical="center"/>
      </dxf>
    </rfmt>
    <rfmt sheetId="2" sqref="AE555" start="0" length="0">
      <dxf>
        <alignment vertical="center"/>
      </dxf>
    </rfmt>
    <rfmt sheetId="2" sqref="AE556" start="0" length="0">
      <dxf>
        <alignment vertical="center"/>
      </dxf>
    </rfmt>
    <rfmt sheetId="2" sqref="AE557" start="0" length="0">
      <dxf>
        <alignment vertical="center"/>
      </dxf>
    </rfmt>
    <rfmt sheetId="2" sqref="AE558" start="0" length="0">
      <dxf>
        <alignment vertical="center"/>
      </dxf>
    </rfmt>
    <rfmt sheetId="2" sqref="AE559" start="0" length="0">
      <dxf>
        <alignment vertical="center"/>
      </dxf>
    </rfmt>
    <rfmt sheetId="2" sqref="AE560" start="0" length="0">
      <dxf>
        <alignment vertical="center"/>
      </dxf>
    </rfmt>
    <rfmt sheetId="2" sqref="AE561" start="0" length="0">
      <dxf>
        <alignment vertical="center"/>
      </dxf>
    </rfmt>
    <rfmt sheetId="2" sqref="AE562" start="0" length="0">
      <dxf>
        <alignment vertical="center"/>
      </dxf>
    </rfmt>
    <rfmt sheetId="2" sqref="AE563" start="0" length="0">
      <dxf>
        <alignment vertical="center"/>
      </dxf>
    </rfmt>
    <rfmt sheetId="2" sqref="AE564" start="0" length="0">
      <dxf>
        <alignment vertical="center"/>
      </dxf>
    </rfmt>
    <rfmt sheetId="2" sqref="AE565" start="0" length="0">
      <dxf>
        <alignment vertical="center"/>
      </dxf>
    </rfmt>
    <rfmt sheetId="2" sqref="AE566" start="0" length="0">
      <dxf>
        <alignment vertical="center"/>
      </dxf>
    </rfmt>
    <rfmt sheetId="2" sqref="AE567" start="0" length="0">
      <dxf>
        <alignment vertical="center"/>
      </dxf>
    </rfmt>
    <rfmt sheetId="2" sqref="AE568" start="0" length="0">
      <dxf>
        <alignment vertical="center"/>
      </dxf>
    </rfmt>
    <rfmt sheetId="2" sqref="AE569" start="0" length="0">
      <dxf>
        <alignment vertical="center"/>
      </dxf>
    </rfmt>
    <rfmt sheetId="2" sqref="AE570" start="0" length="0">
      <dxf>
        <alignment vertical="center"/>
      </dxf>
    </rfmt>
    <rfmt sheetId="2" sqref="AE571" start="0" length="0">
      <dxf>
        <alignment vertical="center"/>
      </dxf>
    </rfmt>
    <rfmt sheetId="2" sqref="AE572" start="0" length="0">
      <dxf>
        <alignment vertical="center"/>
      </dxf>
    </rfmt>
    <rfmt sheetId="2" sqref="AE573" start="0" length="0">
      <dxf>
        <alignment vertical="center"/>
      </dxf>
    </rfmt>
    <rfmt sheetId="2" sqref="AE574" start="0" length="0">
      <dxf>
        <alignment vertical="center"/>
      </dxf>
    </rfmt>
    <rfmt sheetId="2" sqref="AE575" start="0" length="0">
      <dxf>
        <alignment vertical="center"/>
      </dxf>
    </rfmt>
    <rfmt sheetId="2" sqref="AE576" start="0" length="0">
      <dxf>
        <alignment vertical="center"/>
      </dxf>
    </rfmt>
    <rfmt sheetId="2" sqref="AE577" start="0" length="0">
      <dxf>
        <alignment vertical="center"/>
      </dxf>
    </rfmt>
    <rfmt sheetId="2" sqref="AE578" start="0" length="0">
      <dxf>
        <alignment vertical="center"/>
      </dxf>
    </rfmt>
    <rfmt sheetId="2" sqref="AE579" start="0" length="0">
      <dxf>
        <alignment vertical="center"/>
      </dxf>
    </rfmt>
    <rfmt sheetId="2" sqref="AE580" start="0" length="0">
      <dxf>
        <alignment vertical="center"/>
      </dxf>
    </rfmt>
    <rfmt sheetId="2" sqref="AE581" start="0" length="0">
      <dxf>
        <alignment vertical="center"/>
      </dxf>
    </rfmt>
    <rfmt sheetId="2" sqref="AE582" start="0" length="0">
      <dxf>
        <alignment vertical="center"/>
      </dxf>
    </rfmt>
    <rfmt sheetId="2" sqref="AE583" start="0" length="0">
      <dxf>
        <alignment vertical="center"/>
      </dxf>
    </rfmt>
    <rfmt sheetId="2" sqref="AE584" start="0" length="0">
      <dxf>
        <alignment vertical="center"/>
      </dxf>
    </rfmt>
    <rfmt sheetId="2" sqref="AE585" start="0" length="0">
      <dxf>
        <alignment vertical="center"/>
      </dxf>
    </rfmt>
    <rfmt sheetId="2" sqref="AE586" start="0" length="0">
      <dxf>
        <alignment vertical="center"/>
      </dxf>
    </rfmt>
    <rfmt sheetId="2" sqref="AE587" start="0" length="0">
      <dxf>
        <alignment vertical="center"/>
      </dxf>
    </rfmt>
    <rfmt sheetId="2" sqref="AE588" start="0" length="0">
      <dxf>
        <alignment vertical="center"/>
      </dxf>
    </rfmt>
    <rfmt sheetId="2" sqref="AE589" start="0" length="0">
      <dxf>
        <alignment vertical="center"/>
      </dxf>
    </rfmt>
    <rfmt sheetId="2" sqref="AE590" start="0" length="0">
      <dxf>
        <alignment vertical="center"/>
      </dxf>
    </rfmt>
    <rfmt sheetId="2" sqref="AE591" start="0" length="0">
      <dxf>
        <alignment vertical="center"/>
      </dxf>
    </rfmt>
    <rfmt sheetId="2" sqref="AE592" start="0" length="0">
      <dxf>
        <alignment vertical="center"/>
      </dxf>
    </rfmt>
    <rfmt sheetId="2" sqref="AE593" start="0" length="0">
      <dxf>
        <alignment vertical="center"/>
      </dxf>
    </rfmt>
    <rfmt sheetId="2" sqref="AE594" start="0" length="0">
      <dxf>
        <alignment vertical="center"/>
      </dxf>
    </rfmt>
    <rfmt sheetId="2" sqref="AE595" start="0" length="0">
      <dxf>
        <alignment vertical="center"/>
      </dxf>
    </rfmt>
    <rfmt sheetId="2" sqref="AE596" start="0" length="0">
      <dxf>
        <alignment vertical="center"/>
      </dxf>
    </rfmt>
    <rfmt sheetId="2" sqref="AE597" start="0" length="0">
      <dxf>
        <alignment vertical="center"/>
      </dxf>
    </rfmt>
    <rfmt sheetId="2" sqref="AE598" start="0" length="0">
      <dxf>
        <alignment vertical="center"/>
      </dxf>
    </rfmt>
    <rfmt sheetId="2" sqref="AE599" start="0" length="0">
      <dxf>
        <alignment vertical="center"/>
      </dxf>
    </rfmt>
    <rfmt sheetId="2" sqref="AE600" start="0" length="0">
      <dxf>
        <alignment vertical="center"/>
      </dxf>
    </rfmt>
    <rfmt sheetId="2" sqref="AE601" start="0" length="0">
      <dxf>
        <alignment vertical="center"/>
      </dxf>
    </rfmt>
    <rfmt sheetId="2" sqref="AE602" start="0" length="0">
      <dxf>
        <alignment vertical="center"/>
      </dxf>
    </rfmt>
    <rfmt sheetId="2" sqref="AE603" start="0" length="0">
      <dxf>
        <alignment vertical="center"/>
      </dxf>
    </rfmt>
    <rfmt sheetId="2" sqref="AE604" start="0" length="0">
      <dxf>
        <alignment vertical="center"/>
      </dxf>
    </rfmt>
    <rfmt sheetId="2" sqref="AE605" start="0" length="0">
      <dxf>
        <alignment vertical="center"/>
      </dxf>
    </rfmt>
    <rfmt sheetId="2" sqref="AE606" start="0" length="0">
      <dxf>
        <alignment vertical="center"/>
      </dxf>
    </rfmt>
    <rfmt sheetId="2" sqref="AE607" start="0" length="0">
      <dxf>
        <alignment vertical="center"/>
      </dxf>
    </rfmt>
    <rfmt sheetId="2" sqref="AE608" start="0" length="0">
      <dxf>
        <alignment vertical="center"/>
      </dxf>
    </rfmt>
    <rfmt sheetId="2" sqref="AE609" start="0" length="0">
      <dxf>
        <alignment vertical="center"/>
      </dxf>
    </rfmt>
    <rfmt sheetId="2" sqref="AE610" start="0" length="0">
      <dxf>
        <alignment vertical="center"/>
      </dxf>
    </rfmt>
    <rfmt sheetId="2" sqref="AE611" start="0" length="0">
      <dxf>
        <alignment vertical="center"/>
      </dxf>
    </rfmt>
    <rfmt sheetId="2" sqref="AE612" start="0" length="0">
      <dxf>
        <alignment vertical="center"/>
      </dxf>
    </rfmt>
    <rfmt sheetId="2" sqref="AE613" start="0" length="0">
      <dxf>
        <alignment vertical="center"/>
      </dxf>
    </rfmt>
    <rfmt sheetId="2" sqref="AE614" start="0" length="0">
      <dxf>
        <alignment vertical="center"/>
      </dxf>
    </rfmt>
    <rfmt sheetId="2" sqref="AE615" start="0" length="0">
      <dxf>
        <alignment vertical="center"/>
      </dxf>
    </rfmt>
    <rfmt sheetId="2" sqref="AE616" start="0" length="0">
      <dxf>
        <alignment vertical="center"/>
      </dxf>
    </rfmt>
    <rfmt sheetId="2" sqref="AE617" start="0" length="0">
      <dxf>
        <alignment vertical="center"/>
      </dxf>
    </rfmt>
    <rfmt sheetId="2" sqref="AE618" start="0" length="0">
      <dxf>
        <alignment vertical="center"/>
      </dxf>
    </rfmt>
    <rfmt sheetId="2" sqref="AE619" start="0" length="0">
      <dxf>
        <alignment vertical="center"/>
      </dxf>
    </rfmt>
    <rfmt sheetId="2" sqref="AE620" start="0" length="0">
      <dxf>
        <alignment vertical="center"/>
      </dxf>
    </rfmt>
    <rfmt sheetId="2" sqref="AE621" start="0" length="0">
      <dxf>
        <alignment vertical="center"/>
      </dxf>
    </rfmt>
    <rfmt sheetId="2" sqref="AE622" start="0" length="0">
      <dxf>
        <alignment vertical="center"/>
      </dxf>
    </rfmt>
    <rfmt sheetId="2" sqref="AE623" start="0" length="0">
      <dxf>
        <alignment vertical="center"/>
      </dxf>
    </rfmt>
    <rfmt sheetId="2" sqref="AE624" start="0" length="0">
      <dxf>
        <alignment vertical="center"/>
      </dxf>
    </rfmt>
    <rfmt sheetId="2" sqref="AE625" start="0" length="0">
      <dxf>
        <alignment vertical="center"/>
      </dxf>
    </rfmt>
    <rfmt sheetId="2" sqref="AE626" start="0" length="0">
      <dxf>
        <alignment vertical="center"/>
      </dxf>
    </rfmt>
    <rfmt sheetId="2" sqref="AE627" start="0" length="0">
      <dxf>
        <alignment vertical="center"/>
      </dxf>
    </rfmt>
    <rfmt sheetId="2" sqref="AE628" start="0" length="0">
      <dxf>
        <alignment vertical="center"/>
      </dxf>
    </rfmt>
  </rrc>
  <rrc rId="6743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M$1:$AM$1048576" dn="Z_50921383_7DBA_4510_9D4A_313E4C433247_.wvu.Cols" sId="2"/>
    <undo index="65535" exp="area" ref3D="1" dr="$AK$1:$AL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K$1:$AL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Z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K$1:$AL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Z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K$1:$AL$1048576" dn="Z_D36219D0_A7BF_4FA8_8DD8_488F13E3673E_.wvu.Col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K$1:$AL$1048576" dn="Z_8DC3BF2D_804D_41E7_9D94_D62D5D3A81A6_.wvu.Col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K$1:$AL$1048576" dn="Z_C22417F1_0922_495C_826E_BDAEA7C2F5B1_.wvu.Cols" sId="2"/>
    <undo index="65535" exp="area" ref3D="1" dr="$AK$1:$AM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K$1:$AM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" t="inlineStr">
        <is>
          <t xml:space="preserve">MER 2011/12 </t>
        </is>
      </nc>
      <ndxf>
        <font>
          <b/>
          <sz val="11"/>
          <family val="2"/>
        </font>
        <fill>
          <patternFill patternType="solid">
            <bgColor theme="0"/>
          </patternFill>
        </fill>
        <alignment horizontal="center" vertical="center"/>
      </ndxf>
    </rcc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cc rId="0" sId="2" dxf="1">
      <nc r="AK5">
        <v>34.42</v>
      </nc>
      <ndxf>
        <font>
          <b/>
          <sz val="11"/>
          <family val="2"/>
        </font>
        <alignment vertical="center"/>
      </ndxf>
    </rcc>
    <rcc rId="0" sId="2" dxf="1">
      <nc r="AK6">
        <v>34.409999999999997</v>
      </nc>
      <ndxf>
        <font>
          <b/>
          <sz val="11"/>
          <family val="2"/>
        </font>
        <alignment vertical="center"/>
      </ndxf>
    </rcc>
    <rcc rId="0" sId="2" dxf="1">
      <nc r="AK7">
        <v>33.43</v>
      </nc>
      <ndxf>
        <font>
          <b/>
          <sz val="11"/>
          <family val="2"/>
        </font>
        <alignment vertical="center"/>
      </ndxf>
    </rcc>
    <rcc rId="0" sId="2" dxf="1">
      <nc r="AK8">
        <v>34.409999999999997</v>
      </nc>
      <ndxf>
        <font>
          <b/>
          <sz val="11"/>
          <family val="2"/>
        </font>
        <alignment vertical="center"/>
      </ndxf>
    </rcc>
    <rcc rId="0" sId="2" dxf="1">
      <nc r="AK9">
        <v>34.479999999999997</v>
      </nc>
      <ndxf>
        <font>
          <b/>
          <sz val="11"/>
          <family val="2"/>
        </font>
        <alignment vertical="center"/>
      </ndxf>
    </rcc>
    <rcc rId="0" sId="2" dxf="1">
      <nc r="AK10">
        <v>34.26</v>
      </nc>
      <ndxf>
        <font>
          <b/>
          <sz val="11"/>
          <family val="2"/>
        </font>
        <alignment vertical="center"/>
      </ndxf>
    </rcc>
    <rcc rId="0" sId="2" dxf="1">
      <nc r="AK11">
        <v>34.369999999999997</v>
      </nc>
      <ndxf>
        <font>
          <b/>
          <sz val="11"/>
          <family val="2"/>
        </font>
        <alignment vertical="center"/>
      </ndxf>
    </rcc>
    <rcc rId="0" sId="2" dxf="1">
      <nc r="AK12">
        <v>34.340000000000003</v>
      </nc>
      <ndxf>
        <font>
          <b/>
          <sz val="11"/>
          <family val="2"/>
        </font>
        <alignment vertical="center"/>
      </ndxf>
    </rcc>
    <rcc rId="0" sId="2" dxf="1">
      <nc r="AK13">
        <v>34.36</v>
      </nc>
      <ndxf>
        <font>
          <b/>
          <sz val="11"/>
          <family val="2"/>
        </font>
        <alignment vertical="center"/>
      </ndxf>
    </rcc>
    <rcc rId="0" sId="2" dxf="1">
      <nc r="AK14">
        <v>34.22</v>
      </nc>
      <ndxf>
        <font>
          <b/>
          <sz val="11"/>
          <family val="2"/>
        </font>
        <alignment vertical="center"/>
      </ndxf>
    </rcc>
    <rcc rId="0" sId="2" dxf="1">
      <nc r="AK15">
        <v>34.22</v>
      </nc>
      <ndxf>
        <font>
          <b/>
          <sz val="11"/>
          <family val="2"/>
        </font>
        <alignment vertical="center"/>
      </ndxf>
    </rcc>
    <rcc rId="0" sId="2" dxf="1">
      <nc r="AK16">
        <v>34.409999999999997</v>
      </nc>
      <ndxf>
        <font>
          <b/>
          <sz val="11"/>
          <family val="2"/>
        </font>
        <alignment vertical="center"/>
      </ndxf>
    </rcc>
    <rcc rId="0" sId="2" dxf="1">
      <nc r="AK17">
        <v>34.32</v>
      </nc>
      <ndxf>
        <font>
          <b/>
          <sz val="11"/>
          <family val="2"/>
        </font>
        <alignment vertical="center"/>
      </ndxf>
    </rcc>
    <rcc rId="0" sId="2" dxf="1">
      <nc r="AK18">
        <v>30</v>
      </nc>
      <ndxf>
        <font>
          <b/>
          <sz val="11"/>
          <family val="2"/>
        </font>
        <alignment vertical="center"/>
      </ndxf>
    </rcc>
    <rcc rId="0" sId="2" dxf="1">
      <nc r="AK19">
        <v>34.4</v>
      </nc>
      <ndxf>
        <font>
          <b/>
          <sz val="11"/>
          <family val="2"/>
        </font>
        <alignment vertical="center"/>
      </ndxf>
    </rcc>
    <rcc rId="0" sId="2" dxf="1">
      <nc r="AK20">
        <v>33.630000000000003</v>
      </nc>
      <ndxf>
        <font>
          <b/>
          <sz val="11"/>
          <family val="2"/>
        </font>
        <alignment vertical="center"/>
      </ndxf>
    </rcc>
    <rcc rId="0" sId="2" dxf="1">
      <nc r="AK21">
        <v>33.630000000000003</v>
      </nc>
      <ndxf>
        <font>
          <b/>
          <sz val="11"/>
          <family val="2"/>
        </font>
        <alignment vertical="center"/>
      </ndxf>
    </rcc>
    <rcc rId="0" sId="2" dxf="1">
      <nc r="AK22">
        <v>33.65</v>
      </nc>
      <ndxf>
        <font>
          <b/>
          <sz val="11"/>
          <family val="2"/>
        </font>
        <alignment vertical="center"/>
      </ndxf>
    </rcc>
    <rcc rId="0" sId="2" dxf="1">
      <nc r="AK23">
        <v>34.35</v>
      </nc>
      <ndxf>
        <font>
          <b/>
          <sz val="11"/>
          <family val="2"/>
        </font>
        <alignment vertical="center"/>
      </ndxf>
    </rcc>
    <rfmt sheetId="2" sqref="AK24" start="0" length="0">
      <dxf>
        <font>
          <b/>
          <sz val="11"/>
          <family val="2"/>
        </font>
        <alignment vertical="center"/>
      </dxf>
    </rfmt>
    <rcc rId="0" sId="2" dxf="1">
      <nc r="AK25">
        <v>34.4</v>
      </nc>
      <ndxf>
        <font>
          <b/>
          <sz val="11"/>
          <family val="2"/>
        </font>
        <alignment vertical="center"/>
      </ndxf>
    </rcc>
    <rcc rId="0" sId="2" dxf="1">
      <nc r="AK26">
        <v>34.32</v>
      </nc>
      <ndxf>
        <font>
          <b/>
          <sz val="11"/>
          <family val="2"/>
        </font>
        <alignment vertical="center"/>
      </ndxf>
    </rcc>
    <rcc rId="0" sId="2" dxf="1">
      <nc r="AK27">
        <v>34.32</v>
      </nc>
      <ndxf>
        <font>
          <b/>
          <sz val="11"/>
          <family val="2"/>
        </font>
        <alignment vertical="center"/>
      </ndxf>
    </rcc>
    <rcc rId="0" sId="2" dxf="1">
      <nc r="AK28">
        <v>33.630000000000003</v>
      </nc>
      <ndxf>
        <font>
          <b/>
          <sz val="11"/>
          <family val="2"/>
        </font>
        <alignment vertical="center"/>
      </ndxf>
    </rcc>
    <rcc rId="0" sId="2" dxf="1">
      <nc r="AK29">
        <v>33.65</v>
      </nc>
      <ndxf>
        <font>
          <b/>
          <sz val="11"/>
          <family val="2"/>
        </font>
        <alignment vertical="center"/>
      </ndxf>
    </rcc>
    <rcc rId="0" sId="2" dxf="1">
      <nc r="AK30">
        <v>33.630000000000003</v>
      </nc>
      <ndxf>
        <font>
          <b/>
          <sz val="11"/>
          <family val="2"/>
        </font>
        <alignment vertical="center"/>
      </ndxf>
    </rcc>
    <rcc rId="0" sId="2" dxf="1">
      <nc r="AK31">
        <v>33.56</v>
      </nc>
      <ndxf>
        <font>
          <b/>
          <sz val="11"/>
          <family val="2"/>
        </font>
        <alignment vertical="center"/>
      </ndxf>
    </rcc>
    <rcc rId="0" sId="2" dxf="1">
      <nc r="AK32">
        <v>33.770000000000003</v>
      </nc>
      <ndxf>
        <font>
          <b/>
          <sz val="11"/>
          <family val="2"/>
        </font>
        <alignment vertical="center"/>
      </ndxf>
    </rcc>
    <rcc rId="0" sId="2" dxf="1">
      <nc r="AK33">
        <v>29.38</v>
      </nc>
      <ndxf>
        <font>
          <b/>
          <sz val="11"/>
          <family val="2"/>
        </font>
        <alignment vertical="center"/>
      </ndxf>
    </rcc>
    <rcc rId="0" sId="2" dxf="1">
      <nc r="AK34">
        <v>29.38</v>
      </nc>
      <ndxf>
        <font>
          <b/>
          <sz val="11"/>
          <family val="2"/>
        </font>
        <alignment vertical="center"/>
      </ndxf>
    </rcc>
    <rcc rId="0" sId="2" dxf="1">
      <nc r="AK35">
        <v>29.38</v>
      </nc>
      <ndxf>
        <font>
          <b/>
          <sz val="11"/>
          <family val="2"/>
        </font>
        <alignment vertical="center"/>
      </ndxf>
    </rcc>
    <rcc rId="0" sId="2" dxf="1">
      <nc r="AK36">
        <v>35</v>
      </nc>
      <ndxf>
        <font>
          <b/>
          <sz val="11"/>
          <family val="2"/>
        </font>
        <alignment vertical="center"/>
      </ndxf>
    </rcc>
    <rcc rId="0" sId="2" dxf="1">
      <nc r="AK37">
        <v>34.22</v>
      </nc>
      <ndxf>
        <font>
          <b/>
          <sz val="11"/>
          <family val="2"/>
        </font>
        <alignment vertical="center"/>
      </ndxf>
    </rcc>
    <rcc rId="0" sId="2" dxf="1">
      <nc r="AK38">
        <v>34.17</v>
      </nc>
      <ndxf>
        <font>
          <b/>
          <sz val="11"/>
          <family val="2"/>
        </font>
        <alignment vertical="center"/>
      </ndxf>
    </rcc>
    <rcc rId="0" sId="2" dxf="1">
      <nc r="AK39">
        <v>34.130000000000003</v>
      </nc>
      <ndxf>
        <font>
          <b/>
          <sz val="11"/>
          <family val="2"/>
        </font>
        <alignment vertical="center"/>
      </ndxf>
    </rcc>
    <rcc rId="0" sId="2" dxf="1">
      <nc r="AK40">
        <v>34.28</v>
      </nc>
      <ndxf>
        <font>
          <b/>
          <sz val="11"/>
          <family val="2"/>
        </font>
        <alignment vertical="center"/>
      </ndxf>
    </rcc>
    <rcc rId="0" sId="2" dxf="1">
      <nc r="AK41">
        <v>34.18</v>
      </nc>
      <ndxf>
        <font>
          <b/>
          <sz val="11"/>
          <family val="2"/>
        </font>
        <alignment vertical="center"/>
      </ndxf>
    </rcc>
    <rcc rId="0" sId="2" dxf="1">
      <nc r="AK42">
        <v>33.78</v>
      </nc>
      <ndxf>
        <font>
          <b/>
          <sz val="11"/>
          <family val="2"/>
        </font>
        <alignment vertical="center"/>
      </ndxf>
    </rcc>
    <rcc rId="0" sId="2" dxf="1">
      <nc r="AK43">
        <v>34.32</v>
      </nc>
      <ndxf>
        <font>
          <b/>
          <sz val="11"/>
          <family val="2"/>
        </font>
        <alignment vertical="center"/>
      </ndxf>
    </rcc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cc rId="0" sId="2" dxf="1">
      <nc r="AK46">
        <v>33.4</v>
      </nc>
      <ndxf>
        <font>
          <b/>
          <sz val="11"/>
          <family val="2"/>
        </font>
        <alignment vertical="center"/>
      </ndxf>
    </rcc>
    <rcc rId="0" sId="2" dxf="1">
      <nc r="AK47">
        <v>33.4</v>
      </nc>
      <ndxf>
        <font>
          <b/>
          <sz val="11"/>
          <family val="2"/>
        </font>
        <alignment vertical="center"/>
      </ndxf>
    </rcc>
    <rcc rId="0" sId="2" dxf="1">
      <nc r="AK48">
        <v>33.4</v>
      </nc>
      <ndxf>
        <font>
          <b/>
          <sz val="11"/>
          <family val="2"/>
        </font>
        <alignment vertical="center"/>
      </ndxf>
    </rcc>
    <rcc rId="0" sId="2" dxf="1">
      <nc r="AK49">
        <v>34.32</v>
      </nc>
      <ndxf>
        <font>
          <b/>
          <sz val="11"/>
          <family val="2"/>
        </font>
        <alignment vertical="center"/>
      </ndxf>
    </rcc>
    <rcc rId="0" sId="2" dxf="1">
      <nc r="AK50">
        <v>34.409999999999997</v>
      </nc>
      <ndxf>
        <font>
          <b/>
          <sz val="11"/>
          <family val="2"/>
        </font>
        <alignment vertical="center"/>
      </ndxf>
    </rcc>
    <rcc rId="0" sId="2" dxf="1">
      <nc r="AK51">
        <v>33.630000000000003</v>
      </nc>
      <ndxf>
        <font>
          <b/>
          <sz val="11"/>
          <family val="2"/>
        </font>
        <alignment vertical="center"/>
      </ndxf>
    </rcc>
    <rcc rId="0" sId="2" dxf="1">
      <nc r="AK52">
        <v>33.630000000000003</v>
      </nc>
      <ndxf>
        <font>
          <b/>
          <sz val="11"/>
          <family val="2"/>
        </font>
        <alignment vertical="center"/>
      </ndxf>
    </rcc>
    <rcc rId="0" sId="2" dxf="1">
      <nc r="AK53">
        <v>33.630000000000003</v>
      </nc>
      <ndxf>
        <font>
          <b/>
          <sz val="11"/>
          <family val="2"/>
        </font>
        <alignment vertical="center"/>
      </ndxf>
    </rcc>
    <rcc rId="0" sId="2" dxf="1">
      <nc r="AK54">
        <v>34.4</v>
      </nc>
      <ndxf>
        <font>
          <b/>
          <sz val="11"/>
          <family val="2"/>
        </font>
        <alignment vertical="center"/>
      </ndxf>
    </rcc>
    <rcc rId="0" sId="2" dxf="1">
      <nc r="AK55">
        <v>34.4</v>
      </nc>
      <ndxf>
        <font>
          <b/>
          <sz val="11"/>
          <family val="2"/>
        </font>
        <alignment vertical="center"/>
      </ndxf>
    </rcc>
    <rcc rId="0" sId="2" dxf="1">
      <nc r="AK56">
        <v>34.409999999999997</v>
      </nc>
      <ndxf>
        <font>
          <b/>
          <sz val="11"/>
          <family val="2"/>
        </font>
        <alignment vertical="center"/>
      </ndxf>
    </rcc>
    <rcc rId="0" sId="2" dxf="1">
      <nc r="AK57">
        <v>33.94</v>
      </nc>
      <ndxf>
        <font>
          <b/>
          <sz val="11"/>
          <family val="2"/>
        </font>
        <alignment vertical="center"/>
      </ndxf>
    </rcc>
    <rcc rId="0" sId="2" dxf="1">
      <nc r="AK58">
        <v>33.950000000000003</v>
      </nc>
      <ndxf>
        <font>
          <b/>
          <sz val="11"/>
          <family val="2"/>
        </font>
        <alignment vertical="center"/>
      </ndxf>
    </rcc>
    <rcc rId="0" sId="2" dxf="1">
      <nc r="AK59">
        <v>34.39</v>
      </nc>
      <ndxf>
        <font>
          <b/>
          <sz val="11"/>
          <family val="2"/>
        </font>
        <alignment vertical="center"/>
      </ndxf>
    </rcc>
    <rcc rId="0" sId="2" dxf="1">
      <nc r="AK60">
        <v>34.229999999999997</v>
      </nc>
      <ndxf>
        <font>
          <b/>
          <sz val="11"/>
          <family val="2"/>
        </font>
        <alignment vertical="center"/>
      </ndxf>
    </rcc>
    <rcc rId="0" sId="2" dxf="1">
      <nc r="AK61">
        <v>34.229999999999997</v>
      </nc>
      <ndxf>
        <font>
          <b/>
          <sz val="11"/>
          <family val="2"/>
        </font>
        <alignment vertical="center"/>
      </ndxf>
    </rcc>
    <rcc rId="0" sId="2" dxf="1">
      <nc r="AK62">
        <v>34.22</v>
      </nc>
      <ndxf>
        <font>
          <b/>
          <sz val="11"/>
          <family val="2"/>
        </font>
        <alignment vertical="center"/>
      </ndxf>
    </rcc>
    <rcc rId="0" sId="2" dxf="1">
      <nc r="AK63">
        <v>34.24</v>
      </nc>
      <ndxf>
        <font>
          <b/>
          <sz val="11"/>
          <family val="2"/>
        </font>
        <alignment vertical="center"/>
      </ndxf>
    </rcc>
    <rcc rId="0" sId="2" dxf="1">
      <nc r="AK64">
        <v>34.380000000000003</v>
      </nc>
      <ndxf>
        <font>
          <b/>
          <sz val="11"/>
          <family val="2"/>
        </font>
        <alignment vertical="center"/>
      </ndxf>
    </rcc>
    <rcc rId="0" sId="2" dxf="1">
      <nc r="AK65">
        <v>34.200000000000003</v>
      </nc>
      <ndxf>
        <font>
          <b/>
          <sz val="11"/>
          <family val="2"/>
        </font>
        <alignment vertical="center"/>
      </ndxf>
    </rcc>
    <rcc rId="0" sId="2" dxf="1">
      <nc r="AK66">
        <v>34.369999999999997</v>
      </nc>
      <ndxf>
        <font>
          <b/>
          <sz val="11"/>
          <family val="2"/>
        </font>
        <alignment vertical="center"/>
      </ndxf>
    </rcc>
    <rcc rId="0" sId="2" dxf="1">
      <nc r="AK67">
        <v>34.36</v>
      </nc>
      <ndxf>
        <font>
          <b/>
          <sz val="11"/>
          <family val="2"/>
        </font>
        <alignment vertical="center"/>
      </ndxf>
    </rcc>
    <rcc rId="0" sId="2" dxf="1">
      <nc r="AK68">
        <v>34.369999999999997</v>
      </nc>
      <ndxf>
        <font>
          <b/>
          <sz val="11"/>
          <family val="2"/>
        </font>
        <alignment vertical="center"/>
      </ndxf>
    </rcc>
    <rcc rId="0" sId="2" dxf="1">
      <nc r="AK69">
        <v>34.4</v>
      </nc>
      <ndxf>
        <font>
          <b/>
          <sz val="11"/>
          <family val="2"/>
        </font>
        <alignment vertical="center"/>
      </ndxf>
    </rcc>
    <rcc rId="0" sId="2" dxf="1">
      <nc r="AK70">
        <v>34.5</v>
      </nc>
      <ndxf>
        <font>
          <b/>
          <sz val="11"/>
          <family val="2"/>
        </font>
        <alignment vertical="center"/>
      </ndxf>
    </rcc>
    <rcc rId="0" sId="2" dxf="1">
      <nc r="AK71">
        <v>34.39</v>
      </nc>
      <ndxf>
        <font>
          <b/>
          <sz val="11"/>
          <family val="2"/>
        </font>
        <alignment vertical="center"/>
      </ndxf>
    </rcc>
    <rcc rId="0" sId="2" dxf="1">
      <nc r="AK72">
        <v>34.369999999999997</v>
      </nc>
      <ndxf>
        <font>
          <b/>
          <sz val="11"/>
          <family val="2"/>
        </font>
        <alignment vertical="center"/>
      </ndxf>
    </rcc>
    <rcc rId="0" sId="2" dxf="1">
      <nc r="AK73">
        <v>34.42</v>
      </nc>
      <ndxf>
        <font>
          <b/>
          <sz val="11"/>
          <family val="2"/>
        </font>
        <alignment vertical="center"/>
      </ndxf>
    </rcc>
    <rcc rId="0" sId="2" dxf="1">
      <nc r="AK74">
        <v>34.380000000000003</v>
      </nc>
      <ndxf>
        <font>
          <b/>
          <sz val="11"/>
          <family val="2"/>
        </font>
        <alignment vertical="center"/>
      </ndxf>
    </rcc>
    <rcc rId="0" sId="2" dxf="1">
      <nc r="AK75">
        <v>34.33</v>
      </nc>
      <ndxf>
        <font>
          <b/>
          <sz val="11"/>
          <family val="2"/>
        </font>
        <alignment vertical="center"/>
      </ndxf>
    </rcc>
    <rcc rId="0" sId="2" dxf="1">
      <nc r="AK76">
        <v>33.57</v>
      </nc>
      <ndxf>
        <font>
          <b/>
          <sz val="11"/>
          <family val="2"/>
        </font>
        <alignment vertical="center"/>
      </ndxf>
    </rcc>
    <rcc rId="0" sId="2" dxf="1">
      <nc r="AK77">
        <v>33.450000000000003</v>
      </nc>
      <ndxf>
        <font>
          <b/>
          <sz val="11"/>
          <family val="2"/>
        </font>
        <alignment vertical="center"/>
      </ndxf>
    </rcc>
    <rcc rId="0" sId="2" dxf="1">
      <nc r="AK78">
        <v>34.380000000000003</v>
      </nc>
      <ndxf>
        <font>
          <b/>
          <sz val="11"/>
          <family val="2"/>
        </font>
        <alignment vertical="center"/>
      </ndxf>
    </rcc>
    <rcc rId="0" sId="2" dxf="1">
      <nc r="AK79">
        <v>34.4</v>
      </nc>
      <ndxf>
        <font>
          <b/>
          <sz val="11"/>
          <family val="2"/>
        </font>
        <alignment vertical="center"/>
      </ndxf>
    </rcc>
    <rcc rId="0" sId="2" dxf="1">
      <nc r="AK80">
        <v>34.06</v>
      </nc>
      <ndxf>
        <font>
          <b/>
          <sz val="11"/>
          <family val="2"/>
        </font>
        <alignment vertical="center"/>
      </ndxf>
    </rcc>
    <rcc rId="0" sId="2" dxf="1">
      <nc r="AK81">
        <v>33.79</v>
      </nc>
      <ndxf>
        <font>
          <b/>
          <sz val="11"/>
          <family val="2"/>
        </font>
        <alignment vertical="center"/>
      </ndxf>
    </rcc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cc rId="0" sId="2" dxf="1">
      <nc r="AK84">
        <v>34.450000000000003</v>
      </nc>
      <ndxf>
        <font>
          <b/>
          <sz val="11"/>
          <family val="2"/>
        </font>
        <alignment vertical="center"/>
      </ndxf>
    </rcc>
    <rcc rId="0" sId="2" dxf="1">
      <nc r="AK85">
        <v>34.340000000000003</v>
      </nc>
      <ndxf>
        <font>
          <b/>
          <sz val="11"/>
          <family val="2"/>
        </font>
        <alignment vertical="center"/>
      </ndxf>
    </rcc>
    <rcc rId="0" sId="2" dxf="1">
      <nc r="AK86">
        <v>34.4</v>
      </nc>
      <ndxf>
        <font>
          <b/>
          <sz val="11"/>
          <family val="2"/>
        </font>
        <alignment vertical="center"/>
      </ndxf>
    </rcc>
    <rcc rId="0" sId="2" dxf="1">
      <nc r="AK87">
        <v>34.409999999999997</v>
      </nc>
      <ndxf>
        <font>
          <b/>
          <sz val="11"/>
          <family val="2"/>
        </font>
        <alignment vertical="center"/>
      </ndxf>
    </rcc>
    <rcc rId="0" sId="2" dxf="1">
      <nc r="AK88">
        <v>34.4</v>
      </nc>
      <ndxf>
        <font>
          <b/>
          <sz val="11"/>
          <family val="2"/>
        </font>
        <alignment vertical="center"/>
      </ndxf>
    </rcc>
    <rcc rId="0" sId="2" dxf="1">
      <nc r="AK89">
        <v>34.18</v>
      </nc>
      <ndxf>
        <font>
          <b/>
          <sz val="11"/>
          <family val="2"/>
        </font>
        <alignment vertical="center"/>
      </ndxf>
    </rcc>
    <rcc rId="0" sId="2" dxf="1">
      <nc r="AK90">
        <v>34.22</v>
      </nc>
      <ndxf>
        <font>
          <b/>
          <sz val="11"/>
          <family val="2"/>
        </font>
        <alignment vertical="center"/>
      </ndxf>
    </rcc>
    <rcc rId="0" sId="2" dxf="1">
      <nc r="AK91">
        <v>34.22</v>
      </nc>
      <ndxf>
        <font>
          <b/>
          <sz val="11"/>
          <family val="2"/>
        </font>
        <alignment vertical="center"/>
      </ndxf>
    </rcc>
    <rcc rId="0" sId="2" dxf="1">
      <nc r="AK92">
        <v>34.409999999999997</v>
      </nc>
      <ndxf>
        <font>
          <b/>
          <sz val="11"/>
          <family val="2"/>
        </font>
        <alignment vertical="center"/>
      </ndxf>
    </rcc>
    <rcc rId="0" sId="2" dxf="1">
      <nc r="AK93">
        <v>34.880000000000003</v>
      </nc>
      <ndxf>
        <font>
          <b/>
          <sz val="11"/>
          <family val="2"/>
        </font>
        <alignment vertical="center"/>
      </ndxf>
    </rcc>
    <rcc rId="0" sId="2" dxf="1">
      <nc r="AK94">
        <v>34.24</v>
      </nc>
      <ndxf>
        <font>
          <b/>
          <sz val="11"/>
          <family val="2"/>
        </font>
        <alignment vertical="center"/>
      </ndxf>
    </rcc>
    <rcc rId="0" sId="2" dxf="1">
      <nc r="AK95">
        <v>34.119999999999997</v>
      </nc>
      <ndxf>
        <font>
          <b/>
          <sz val="11"/>
          <family val="2"/>
        </font>
        <alignment vertical="center"/>
      </ndxf>
    </rcc>
    <rcc rId="0" sId="2" dxf="1">
      <nc r="AK96">
        <v>34.28</v>
      </nc>
      <ndxf>
        <font>
          <b/>
          <sz val="11"/>
          <family val="2"/>
        </font>
        <alignment vertical="center"/>
      </ndxf>
    </rcc>
    <rcc rId="0" sId="2" dxf="1">
      <nc r="AK97">
        <v>34.340000000000003</v>
      </nc>
      <ndxf>
        <font>
          <b/>
          <sz val="11"/>
          <family val="2"/>
        </font>
        <alignment vertical="center"/>
      </ndxf>
    </rcc>
    <rcc rId="0" sId="2" dxf="1">
      <nc r="AK98">
        <v>34.15</v>
      </nc>
      <ndxf>
        <font>
          <b/>
          <sz val="11"/>
          <family val="2"/>
        </font>
        <alignment vertical="center"/>
      </ndxf>
    </rcc>
    <rcc rId="0" sId="2" dxf="1">
      <nc r="AK99">
        <v>34.65</v>
      </nc>
      <ndxf>
        <font>
          <b/>
          <sz val="11"/>
          <family val="2"/>
        </font>
        <alignment vertical="center"/>
      </ndxf>
    </rcc>
    <rcc rId="0" sId="2" dxf="1">
      <nc r="AK100">
        <v>34.61</v>
      </nc>
      <ndxf>
        <font>
          <b/>
          <sz val="11"/>
          <family val="2"/>
        </font>
        <alignment vertical="center"/>
      </ndxf>
    </rcc>
    <rcc rId="0" sId="2" dxf="1">
      <nc r="AK101">
        <v>34.630000000000003</v>
      </nc>
      <ndxf>
        <font>
          <b/>
          <sz val="11"/>
          <family val="2"/>
        </font>
        <alignment vertical="center"/>
      </ndxf>
    </rcc>
    <rcc rId="0" sId="2" dxf="1">
      <nc r="AK102">
        <v>34.74</v>
      </nc>
      <ndxf>
        <font>
          <b/>
          <sz val="11"/>
          <family val="2"/>
        </font>
        <alignment vertical="center"/>
      </ndxf>
    </rcc>
    <rcc rId="0" sId="2" dxf="1">
      <nc r="AK103">
        <v>34.42</v>
      </nc>
      <ndxf>
        <font>
          <b/>
          <sz val="11"/>
          <family val="2"/>
        </font>
        <alignment vertical="center"/>
      </ndxf>
    </rcc>
    <rcc rId="0" sId="2" dxf="1">
      <nc r="AK104">
        <v>34.42</v>
      </nc>
      <ndxf>
        <font>
          <b/>
          <sz val="11"/>
          <family val="2"/>
        </font>
        <alignment vertical="center"/>
      </ndxf>
    </rcc>
    <rcc rId="0" sId="2" dxf="1">
      <nc r="AK105">
        <v>34.42</v>
      </nc>
      <ndxf>
        <font>
          <b/>
          <sz val="11"/>
          <family val="2"/>
        </font>
        <alignment vertical="center"/>
      </ndxf>
    </rcc>
    <rcc rId="0" sId="2" dxf="1">
      <nc r="AK106">
        <v>34.39</v>
      </nc>
      <ndxf>
        <font>
          <b/>
          <sz val="11"/>
          <family val="2"/>
        </font>
        <alignment vertical="center"/>
      </ndxf>
    </rcc>
    <rcc rId="0" sId="2" dxf="1">
      <nc r="AK107">
        <v>34.39</v>
      </nc>
      <ndxf>
        <font>
          <b/>
          <sz val="11"/>
          <family val="2"/>
        </font>
        <alignment vertical="center"/>
      </ndxf>
    </rcc>
    <rcc rId="0" sId="2" dxf="1">
      <nc r="AK108">
        <v>34.4</v>
      </nc>
      <ndxf>
        <font>
          <b/>
          <sz val="11"/>
          <family val="2"/>
        </font>
        <alignment vertical="center"/>
      </ndxf>
    </rcc>
    <rfmt sheetId="2" sqref="AK109" start="0" length="0">
      <dxf>
        <font>
          <b/>
          <sz val="11"/>
          <family val="2"/>
        </font>
        <alignment vertical="center"/>
      </dxf>
    </rfmt>
    <rcc rId="0" sId="2" dxf="1">
      <nc r="AK110">
        <v>34.200000000000003</v>
      </nc>
      <ndxf>
        <font>
          <b/>
          <sz val="11"/>
          <family val="2"/>
        </font>
        <alignment vertical="center"/>
      </ndxf>
    </rcc>
    <rcc rId="0" sId="2" dxf="1">
      <nc r="AK111">
        <v>34.299999999999997</v>
      </nc>
      <ndxf>
        <font>
          <b/>
          <sz val="11"/>
          <family val="2"/>
        </font>
        <alignment vertical="center"/>
      </ndxf>
    </rcc>
    <rcc rId="0" sId="2" dxf="1">
      <nc r="AK112">
        <v>34.299999999999997</v>
      </nc>
      <ndxf>
        <font>
          <b/>
          <sz val="11"/>
          <family val="2"/>
        </font>
        <alignment vertical="center"/>
      </ndxf>
    </rcc>
    <rcc rId="0" sId="2" dxf="1">
      <nc r="AK113">
        <v>34.28</v>
      </nc>
      <ndxf>
        <font>
          <b/>
          <sz val="11"/>
          <family val="2"/>
        </font>
        <alignment vertical="center"/>
      </ndxf>
    </rcc>
    <rcc rId="0" sId="2" dxf="1">
      <nc r="AK114">
        <v>34.25</v>
      </nc>
      <ndxf>
        <font>
          <b/>
          <sz val="11"/>
          <family val="2"/>
        </font>
        <alignment vertical="center"/>
      </ndxf>
    </rcc>
    <rcc rId="0" sId="2" dxf="1">
      <nc r="AK115">
        <v>34.25</v>
      </nc>
      <ndxf>
        <font>
          <b/>
          <sz val="11"/>
          <family val="2"/>
        </font>
        <alignment vertical="center"/>
      </ndxf>
    </rcc>
    <rfmt sheetId="2" sqref="AK116" start="0" length="0">
      <dxf>
        <font>
          <b/>
          <sz val="11"/>
          <family val="2"/>
        </font>
        <alignment vertical="center"/>
      </dxf>
    </rfmt>
    <rcc rId="0" sId="2" dxf="1">
      <nc r="AK117">
        <v>34.200000000000003</v>
      </nc>
      <ndxf>
        <font>
          <b/>
          <sz val="11"/>
          <family val="2"/>
        </font>
        <alignment vertical="center"/>
      </ndxf>
    </rcc>
    <rcc rId="0" sId="2" dxf="1">
      <nc r="AK118">
        <v>33.630000000000003</v>
      </nc>
      <ndxf>
        <font>
          <b/>
          <sz val="11"/>
          <family val="2"/>
        </font>
        <alignment vertical="center"/>
      </ndxf>
    </rcc>
    <rcc rId="0" sId="2" dxf="1">
      <nc r="AK119">
        <v>33.630000000000003</v>
      </nc>
      <ndxf>
        <font>
          <b/>
          <sz val="11"/>
          <family val="2"/>
        </font>
        <alignment vertical="center"/>
      </ndxf>
    </rcc>
    <rcc rId="0" sId="2" dxf="1">
      <nc r="AK120">
        <v>34.299999999999997</v>
      </nc>
      <ndxf>
        <font>
          <b/>
          <sz val="11"/>
          <family val="2"/>
        </font>
        <alignment vertical="center"/>
      </ndxf>
    </rcc>
    <rcc rId="0" sId="2" dxf="1">
      <nc r="AK121">
        <v>34.200000000000003</v>
      </nc>
      <ndxf>
        <font>
          <b/>
          <sz val="11"/>
          <family val="2"/>
        </font>
        <alignment vertical="center"/>
      </ndxf>
    </rcc>
    <rcc rId="0" sId="2" dxf="1">
      <nc r="AK122">
        <v>34.03</v>
      </nc>
      <ndxf>
        <font>
          <b/>
          <sz val="11"/>
          <family val="2"/>
        </font>
        <alignment vertical="center"/>
      </ndxf>
    </rcc>
    <rcc rId="0" sId="2" dxf="1">
      <nc r="AK123">
        <v>34.4</v>
      </nc>
      <ndxf>
        <alignment vertical="center"/>
      </ndxf>
    </rcc>
    <rcc rId="0" sId="2" dxf="1">
      <nc r="AK124">
        <v>33.78</v>
      </nc>
      <ndxf>
        <font>
          <b/>
          <sz val="11"/>
          <family val="2"/>
        </font>
        <alignment vertical="center"/>
      </ndxf>
    </rcc>
    <rcc rId="0" sId="2" dxf="1">
      <nc r="AK125">
        <v>33.71</v>
      </nc>
      <ndxf>
        <font>
          <b/>
          <sz val="11"/>
          <family val="2"/>
        </font>
        <alignment vertical="center"/>
      </ndxf>
    </rcc>
    <rcc rId="0" sId="2" dxf="1">
      <nc r="AK126">
        <v>33.81</v>
      </nc>
      <ndxf>
        <font>
          <b/>
          <sz val="11"/>
          <family val="2"/>
        </font>
        <alignment vertical="center"/>
      </ndxf>
    </rcc>
    <rcc rId="0" sId="2" dxf="1">
      <nc r="AK127">
        <v>34.270000000000003</v>
      </nc>
      <ndxf>
        <font>
          <b/>
          <sz val="11"/>
          <family val="2"/>
        </font>
        <alignment vertical="center"/>
      </ndxf>
    </rcc>
    <rcc rId="0" sId="2" dxf="1">
      <nc r="AK128">
        <v>34.36</v>
      </nc>
      <ndxf>
        <font>
          <b/>
          <sz val="11"/>
          <family val="2"/>
        </font>
        <alignment vertical="center"/>
      </ndxf>
    </rcc>
    <rcc rId="0" sId="2" dxf="1">
      <nc r="AK129">
        <v>33.450000000000003</v>
      </nc>
      <ndxf>
        <font>
          <b/>
          <sz val="11"/>
          <family val="2"/>
        </font>
        <alignment vertical="center"/>
      </ndxf>
    </rcc>
    <rcc rId="0" sId="2" dxf="1">
      <nc r="AK130">
        <v>33.619999999999997</v>
      </nc>
      <ndxf>
        <font>
          <b/>
          <sz val="11"/>
          <family val="2"/>
        </font>
        <alignment vertical="center"/>
      </ndxf>
    </rcc>
    <rcc rId="0" sId="2" dxf="1">
      <nc r="AK131">
        <v>34.4</v>
      </nc>
      <ndxf>
        <font>
          <b/>
          <sz val="11"/>
          <family val="2"/>
        </font>
        <alignment vertical="center"/>
      </ndxf>
    </rcc>
    <rcc rId="0" sId="2" dxf="1">
      <nc r="AK132">
        <v>34.36</v>
      </nc>
      <ndxf>
        <font>
          <b/>
          <sz val="11"/>
          <family val="2"/>
        </font>
        <alignment vertical="center"/>
      </ndxf>
    </rcc>
    <rcc rId="0" sId="2" dxf="1">
      <nc r="AK133">
        <v>34.22</v>
      </nc>
      <ndxf>
        <font>
          <b/>
          <sz val="11"/>
          <family val="2"/>
        </font>
        <alignment vertical="center"/>
      </ndxf>
    </rcc>
    <rcc rId="0" sId="2" dxf="1">
      <nc r="AK134">
        <v>34.22</v>
      </nc>
      <ndxf>
        <font>
          <b/>
          <sz val="11"/>
          <family val="2"/>
        </font>
        <alignment vertical="center"/>
      </ndxf>
    </rcc>
    <rcc rId="0" sId="2" dxf="1">
      <nc r="AK135">
        <v>34.21</v>
      </nc>
      <ndxf>
        <font>
          <b/>
          <sz val="11"/>
          <family val="2"/>
        </font>
        <alignment vertical="center"/>
      </ndxf>
    </rcc>
    <rcc rId="0" sId="2" dxf="1">
      <nc r="AK136">
        <v>34.369999999999997</v>
      </nc>
      <ndxf>
        <font>
          <b/>
          <sz val="11"/>
          <family val="2"/>
        </font>
        <alignment vertical="center"/>
      </ndxf>
    </rcc>
    <rcc rId="0" sId="2" dxf="1">
      <nc r="AK137">
        <v>34.369999999999997</v>
      </nc>
      <ndxf>
        <font>
          <b/>
          <sz val="11"/>
          <family val="2"/>
        </font>
        <alignment vertical="center"/>
      </ndxf>
    </rcc>
    <rcc rId="0" sId="2" dxf="1">
      <nc r="AK138">
        <v>34.369999999999997</v>
      </nc>
      <ndxf>
        <font>
          <b/>
          <sz val="11"/>
          <family val="2"/>
        </font>
        <alignment vertical="center"/>
      </ndxf>
    </rcc>
    <rcc rId="0" sId="2" dxf="1">
      <nc r="AK139">
        <v>34.43</v>
      </nc>
      <ndxf>
        <font>
          <b/>
          <sz val="11"/>
          <family val="2"/>
        </font>
        <alignment vertical="center"/>
      </ndxf>
    </rcc>
    <rcc rId="0" sId="2" dxf="1">
      <nc r="AK140">
        <v>34.950000000000003</v>
      </nc>
      <ndxf>
        <font>
          <b/>
          <sz val="11"/>
          <family val="2"/>
        </font>
        <alignment vertical="center"/>
      </ndxf>
    </rcc>
    <rcc rId="0" sId="2" dxf="1">
      <nc r="AK141">
        <v>34.369999999999997</v>
      </nc>
      <ndxf>
        <font>
          <b/>
          <sz val="11"/>
          <family val="2"/>
        </font>
        <alignment vertical="center"/>
      </ndxf>
    </rcc>
    <rcc rId="0" sId="2" dxf="1">
      <nc r="AK142">
        <v>34.36</v>
      </nc>
      <ndxf>
        <font>
          <b/>
          <sz val="11"/>
          <family val="2"/>
        </font>
        <alignment vertical="center"/>
      </ndxf>
    </rcc>
    <rcc rId="0" sId="2" dxf="1">
      <nc r="AK143">
        <v>34.35</v>
      </nc>
      <ndxf>
        <font>
          <b/>
          <sz val="11"/>
          <family val="2"/>
        </font>
        <alignment vertical="center"/>
      </ndxf>
    </rcc>
    <rcc rId="0" sId="2" dxf="1">
      <nc r="AK144">
        <v>34.36</v>
      </nc>
      <ndxf>
        <font>
          <b/>
          <sz val="11"/>
          <family val="2"/>
        </font>
        <alignment vertical="center"/>
      </ndxf>
    </rcc>
    <rcc rId="0" sId="2" dxf="1">
      <nc r="AK145">
        <v>34.4</v>
      </nc>
      <ndxf>
        <font>
          <b/>
          <sz val="11"/>
          <family val="2"/>
        </font>
        <alignment vertical="center"/>
      </ndxf>
    </rcc>
    <rcc rId="0" sId="2" dxf="1">
      <nc r="AK146">
        <v>34.39</v>
      </nc>
      <ndxf>
        <font>
          <b/>
          <sz val="11"/>
          <family val="2"/>
        </font>
        <alignment vertical="center"/>
      </ndxf>
    </rcc>
    <rcc rId="0" sId="2" dxf="1">
      <nc r="AK147">
        <v>34.44</v>
      </nc>
      <ndxf>
        <font>
          <b/>
          <sz val="11"/>
          <family val="2"/>
        </font>
        <alignment vertical="center"/>
      </ndxf>
    </rcc>
    <rcc rId="0" sId="2" dxf="1">
      <nc r="AK148">
        <v>34.409999999999997</v>
      </nc>
      <ndxf>
        <font>
          <b/>
          <sz val="11"/>
          <family val="2"/>
        </font>
        <alignment vertical="center"/>
      </ndxf>
    </rcc>
    <rcc rId="0" sId="2" dxf="1">
      <nc r="AK149">
        <v>34.4</v>
      </nc>
      <ndxf>
        <font>
          <b/>
          <sz val="11"/>
          <family val="2"/>
        </font>
        <alignment vertical="center"/>
      </ndxf>
    </rcc>
    <rcc rId="0" sId="2" dxf="1">
      <nc r="AK150">
        <v>34.32</v>
      </nc>
      <ndxf>
        <font>
          <b/>
          <sz val="11"/>
          <family val="2"/>
        </font>
        <alignment vertical="center"/>
      </ndxf>
    </rcc>
    <rcc rId="0" sId="2" dxf="1">
      <nc r="AK151">
        <v>34.409999999999997</v>
      </nc>
      <ndxf>
        <font>
          <b/>
          <sz val="11"/>
          <family val="2"/>
        </font>
        <alignment vertical="center"/>
      </ndxf>
    </rcc>
    <rcc rId="0" sId="2" dxf="1">
      <nc r="AK152">
        <v>34.32</v>
      </nc>
      <ndxf>
        <font>
          <b/>
          <sz val="11"/>
          <family val="2"/>
        </font>
        <alignment vertical="center"/>
      </ndxf>
    </rcc>
    <rcc rId="0" sId="2" dxf="1">
      <nc r="AK153">
        <v>34.21</v>
      </nc>
      <ndxf>
        <font>
          <b/>
          <sz val="11"/>
          <family val="2"/>
        </font>
        <alignment vertical="center"/>
      </ndxf>
    </rcc>
    <rcc rId="0" sId="2" dxf="1">
      <nc r="AK154">
        <v>34.32</v>
      </nc>
      <ndxf>
        <font>
          <b/>
          <sz val="11"/>
          <family val="2"/>
        </font>
        <alignment vertical="center"/>
      </ndxf>
    </rcc>
    <rcc rId="0" sId="2" dxf="1">
      <nc r="AK155">
        <v>34.33</v>
      </nc>
      <ndxf>
        <font>
          <b/>
          <sz val="11"/>
          <family val="2"/>
        </font>
        <alignment vertical="center"/>
      </ndxf>
    </rcc>
    <rcc rId="0" sId="2" dxf="1">
      <nc r="AK156">
        <v>34.22</v>
      </nc>
      <ndxf>
        <font>
          <b/>
          <sz val="11"/>
          <family val="2"/>
        </font>
        <alignment vertical="center"/>
      </ndxf>
    </rcc>
    <rcc rId="0" sId="2" dxf="1">
      <nc r="AK157">
        <v>36.01</v>
      </nc>
      <ndxf>
        <font>
          <b/>
          <sz val="11"/>
          <family val="2"/>
        </font>
        <alignment vertical="center"/>
      </ndxf>
    </rcc>
    <rcc rId="0" sId="2" dxf="1">
      <nc r="AK158">
        <v>34.1</v>
      </nc>
      <ndxf>
        <font>
          <b/>
          <sz val="11"/>
          <family val="2"/>
        </font>
        <alignment vertical="center"/>
      </ndxf>
    </rcc>
    <rcc rId="0" sId="2" dxf="1">
      <nc r="AK159">
        <v>34.4</v>
      </nc>
      <ndxf>
        <font>
          <b/>
          <sz val="11"/>
          <family val="2"/>
        </font>
        <alignment vertical="center"/>
      </ndxf>
    </rcc>
    <rcc rId="0" sId="2" dxf="1">
      <nc r="AK160">
        <v>34.15</v>
      </nc>
      <ndxf>
        <font>
          <b/>
          <sz val="11"/>
          <family val="2"/>
        </font>
        <alignment vertical="center"/>
      </ndxf>
    </rcc>
    <rcc rId="0" sId="2" dxf="1">
      <nc r="AK161">
        <v>34.31</v>
      </nc>
      <ndxf>
        <font>
          <b/>
          <sz val="11"/>
          <family val="2"/>
        </font>
        <alignment vertical="center"/>
      </ndxf>
    </rcc>
    <rcc rId="0" sId="2" dxf="1">
      <nc r="AK162">
        <v>34.869999999999997</v>
      </nc>
      <ndxf>
        <font>
          <b/>
          <sz val="11"/>
          <family val="2"/>
        </font>
        <alignment vertical="center"/>
      </ndxf>
    </rcc>
    <rcc rId="0" sId="2" dxf="1">
      <nc r="AK163">
        <v>34.4</v>
      </nc>
      <ndxf>
        <font>
          <b/>
          <sz val="11"/>
          <family val="2"/>
        </font>
        <alignment vertical="center"/>
      </ndxf>
    </rcc>
    <rcc rId="0" sId="2" dxf="1">
      <nc r="AK164">
        <v>33.630000000000003</v>
      </nc>
      <ndxf>
        <font>
          <b/>
          <sz val="11"/>
          <family val="2"/>
        </font>
        <alignment vertical="center"/>
      </ndxf>
    </rcc>
    <rcc rId="0" sId="2" dxf="1">
      <nc r="AK165">
        <v>34.4</v>
      </nc>
      <ndxf>
        <font>
          <b/>
          <sz val="11"/>
          <family val="2"/>
        </font>
        <alignment vertical="center"/>
      </ndxf>
    </rcc>
    <rcc rId="0" sId="2" dxf="1">
      <nc r="AK166">
        <v>33.770000000000003</v>
      </nc>
      <ndxf>
        <font>
          <b/>
          <sz val="11"/>
          <family val="2"/>
        </font>
        <alignment vertical="center"/>
      </ndxf>
    </rcc>
    <rcc rId="0" sId="2" dxf="1">
      <nc r="AK167">
        <v>34.369999999999997</v>
      </nc>
      <ndxf>
        <font>
          <b/>
          <sz val="11"/>
          <family val="2"/>
        </font>
        <alignment vertical="center"/>
      </ndxf>
    </rcc>
    <rcc rId="0" sId="2" dxf="1">
      <nc r="AK168">
        <v>34.340000000000003</v>
      </nc>
      <ndxf>
        <font>
          <b/>
          <sz val="11"/>
          <family val="2"/>
        </font>
        <alignment vertical="center"/>
      </ndxf>
    </rcc>
    <rcc rId="0" sId="2" dxf="1">
      <nc r="AK169">
        <v>33.9</v>
      </nc>
      <ndxf>
        <font>
          <b/>
          <sz val="11"/>
          <family val="2"/>
        </font>
        <alignment vertical="center"/>
      </ndxf>
    </rcc>
    <rcc rId="0" sId="2" dxf="1">
      <nc r="AK170">
        <v>33.93</v>
      </nc>
      <ndxf>
        <font>
          <b/>
          <sz val="11"/>
          <family val="2"/>
        </font>
        <alignment vertical="center"/>
      </ndxf>
    </rcc>
    <rcc rId="0" sId="2" dxf="1">
      <nc r="AK171">
        <v>34.35</v>
      </nc>
      <ndxf>
        <font>
          <b/>
          <sz val="11"/>
          <family val="2"/>
        </font>
        <alignment vertical="center"/>
      </ndxf>
    </rcc>
    <rcc rId="0" sId="2" dxf="1">
      <nc r="AK172">
        <v>34.4</v>
      </nc>
      <ndxf>
        <font>
          <b/>
          <sz val="11"/>
          <family val="2"/>
        </font>
        <alignment vertical="center"/>
      </ndxf>
    </rcc>
    <rcc rId="0" sId="2" dxf="1">
      <nc r="AK173">
        <v>33.64</v>
      </nc>
      <ndxf>
        <font>
          <b/>
          <sz val="11"/>
          <family val="2"/>
        </font>
        <alignment vertical="center"/>
      </ndxf>
    </rcc>
    <rcc rId="0" sId="2" dxf="1">
      <nc r="AK174">
        <v>34.409999999999997</v>
      </nc>
      <ndxf>
        <font>
          <b/>
          <sz val="11"/>
          <family val="2"/>
        </font>
        <alignment vertical="center"/>
      </ndxf>
    </rcc>
    <rcc rId="0" sId="2" dxf="1">
      <nc r="AK175">
        <v>34.340000000000003</v>
      </nc>
      <ndxf>
        <font>
          <b/>
          <sz val="11"/>
          <family val="2"/>
        </font>
        <alignment vertical="center"/>
      </ndxf>
    </rcc>
    <rcc rId="0" sId="2" dxf="1">
      <nc r="AK176">
        <v>34.54</v>
      </nc>
      <ndxf>
        <font>
          <b/>
          <sz val="11"/>
          <family val="2"/>
        </font>
        <alignment vertical="center"/>
      </ndxf>
    </rcc>
    <rcc rId="0" sId="2" dxf="1">
      <nc r="AK177">
        <v>34.71</v>
      </nc>
      <ndxf>
        <font>
          <b/>
          <sz val="11"/>
          <family val="2"/>
        </font>
        <alignment vertical="center"/>
      </ndxf>
    </rcc>
    <rcc rId="0" sId="2" dxf="1">
      <nc r="AK178">
        <v>34.71</v>
      </nc>
      <ndxf>
        <font>
          <b/>
          <sz val="11"/>
          <family val="2"/>
        </font>
        <alignment vertical="center"/>
      </ndxf>
    </rcc>
    <rcc rId="0" sId="2" dxf="1">
      <nc r="AK179">
        <v>34.71</v>
      </nc>
      <ndxf>
        <font>
          <b/>
          <sz val="11"/>
          <family val="2"/>
        </font>
        <alignment vertical="center"/>
      </ndxf>
    </rcc>
    <rfmt sheetId="2" sqref="AK180" start="0" length="0">
      <dxf>
        <font>
          <b/>
          <sz val="11"/>
          <family val="2"/>
        </font>
        <alignment vertical="center"/>
      </dxf>
    </rfmt>
    <rcc rId="0" sId="2" dxf="1">
      <nc r="AK181">
        <v>34.4</v>
      </nc>
      <ndxf>
        <font>
          <b/>
          <sz val="11"/>
          <family val="2"/>
        </font>
        <alignment vertical="center"/>
      </ndxf>
    </rcc>
    <rcc rId="0" sId="2" dxf="1">
      <nc r="AK182">
        <v>33.44</v>
      </nc>
      <ndxf>
        <font>
          <b/>
          <sz val="11"/>
          <family val="2"/>
        </font>
        <alignment vertical="center"/>
      </ndxf>
    </rcc>
    <rcc rId="0" sId="2" dxf="1">
      <nc r="AK183">
        <v>29.35</v>
      </nc>
      <ndxf>
        <font>
          <b/>
          <sz val="11"/>
          <family val="2"/>
        </font>
        <alignment vertical="center"/>
      </ndxf>
    </rcc>
    <rcc rId="0" sId="2" dxf="1">
      <nc r="AK184">
        <v>29.38</v>
      </nc>
      <ndxf>
        <font>
          <b/>
          <sz val="11"/>
          <family val="2"/>
        </font>
        <alignment vertical="center"/>
      </ndxf>
    </rcc>
    <rcc rId="0" sId="2" dxf="1">
      <nc r="AK185">
        <v>33.76</v>
      </nc>
      <ndxf>
        <font>
          <b/>
          <sz val="11"/>
          <family val="2"/>
        </font>
        <alignment vertical="center"/>
      </ndxf>
    </rcc>
    <rcc rId="0" sId="2" dxf="1">
      <nc r="AK186">
        <v>33.729999999999997</v>
      </nc>
      <ndxf>
        <font>
          <b/>
          <sz val="11"/>
          <family val="2"/>
        </font>
        <alignment vertical="center"/>
      </ndxf>
    </rcc>
    <rcc rId="0" sId="2" dxf="1">
      <nc r="AK187">
        <v>33.770000000000003</v>
      </nc>
      <ndxf>
        <font>
          <b/>
          <sz val="11"/>
          <family val="2"/>
        </font>
        <alignment vertical="center"/>
      </ndxf>
    </rcc>
    <rcc rId="0" sId="2" dxf="1">
      <nc r="AK188">
        <v>33.770000000000003</v>
      </nc>
      <ndxf>
        <font>
          <b/>
          <sz val="11"/>
          <family val="2"/>
        </font>
        <alignment vertical="center"/>
      </ndxf>
    </rcc>
    <rcc rId="0" sId="2" dxf="1">
      <nc r="AK189">
        <v>34.06</v>
      </nc>
      <ndxf>
        <font>
          <b/>
          <sz val="11"/>
          <family val="2"/>
        </font>
        <alignment vertical="center"/>
      </ndxf>
    </rcc>
    <rcc rId="0" sId="2" dxf="1">
      <nc r="AK190">
        <v>34.22</v>
      </nc>
      <ndxf>
        <font>
          <b/>
          <sz val="11"/>
          <family val="2"/>
        </font>
        <alignment vertical="center"/>
      </ndxf>
    </rcc>
    <rcc rId="0" sId="2" dxf="1">
      <nc r="AK191">
        <v>34.14</v>
      </nc>
      <ndxf>
        <font>
          <b/>
          <sz val="11"/>
          <family val="2"/>
        </font>
        <alignment vertical="center"/>
      </ndxf>
    </rcc>
    <rcc rId="0" sId="2" dxf="1">
      <nc r="AK192">
        <v>34.28</v>
      </nc>
      <ndxf>
        <font>
          <b/>
          <sz val="11"/>
          <family val="2"/>
        </font>
        <alignment vertical="center"/>
      </ndxf>
    </rcc>
    <rcc rId="0" sId="2" dxf="1">
      <nc r="AK193">
        <v>34.380000000000003</v>
      </nc>
      <ndxf>
        <font>
          <b/>
          <sz val="11"/>
          <family val="2"/>
        </font>
        <alignment vertical="center"/>
      </ndxf>
    </rcc>
    <rcc rId="0" sId="2" dxf="1">
      <nc r="AK194">
        <v>34.19</v>
      </nc>
      <ndxf>
        <font>
          <b/>
          <sz val="11"/>
          <family val="2"/>
        </font>
        <alignment vertical="center"/>
      </ndxf>
    </rcc>
    <rcc rId="0" sId="2" dxf="1">
      <nc r="AK195">
        <v>33.409999999999997</v>
      </nc>
      <ndxf>
        <font>
          <b/>
          <sz val="11"/>
          <family val="2"/>
        </font>
        <alignment vertical="center"/>
      </ndxf>
    </rcc>
    <rcc rId="0" sId="2" dxf="1">
      <nc r="AK196">
        <v>33.75</v>
      </nc>
      <ndxf>
        <font>
          <b/>
          <sz val="11"/>
          <family val="2"/>
        </font>
        <alignment vertical="center"/>
        <border outline="0">
          <left/>
        </border>
      </ndxf>
    </rcc>
    <rcc rId="0" sId="2" dxf="1">
      <nc r="AK197">
        <v>34.43</v>
      </nc>
      <ndxf>
        <font>
          <b/>
          <sz val="11"/>
          <family val="2"/>
        </font>
        <alignment vertical="center"/>
      </ndxf>
    </rcc>
    <rcc rId="0" sId="2" dxf="1">
      <nc r="AK198">
        <v>33.89</v>
      </nc>
      <ndxf>
        <font>
          <b/>
          <sz val="11"/>
          <family val="2"/>
        </font>
        <alignment vertical="center"/>
      </ndxf>
    </rcc>
    <rcc rId="0" sId="2" dxf="1">
      <nc r="AK199">
        <v>33.89</v>
      </nc>
      <ndxf>
        <font>
          <b/>
          <sz val="11"/>
          <family val="2"/>
        </font>
        <alignment vertical="center"/>
      </ndxf>
    </rcc>
    <rcc rId="0" sId="2" dxf="1">
      <nc r="AK200">
        <v>33.909999999999997</v>
      </nc>
      <ndxf>
        <font>
          <b/>
          <sz val="11"/>
          <family val="2"/>
        </font>
        <alignment vertical="center"/>
      </ndxf>
    </rcc>
    <rfmt sheetId="2" sqref="AK201" start="0" length="0">
      <dxf>
        <font>
          <b/>
          <sz val="11"/>
          <family val="2"/>
        </font>
        <alignment vertical="center"/>
      </dxf>
    </rfmt>
    <rcc rId="0" sId="2" dxf="1">
      <nc r="AK202">
        <v>34.18</v>
      </nc>
      <ndxf>
        <font>
          <b/>
          <sz val="11"/>
          <family val="2"/>
        </font>
        <alignment vertical="center"/>
      </ndxf>
    </rcc>
    <rcc rId="0" sId="2" dxf="1">
      <nc r="AK203">
        <v>33.64</v>
      </nc>
      <ndxf>
        <font>
          <b/>
          <sz val="11"/>
          <family val="2"/>
        </font>
        <alignment vertical="center"/>
      </ndxf>
    </rcc>
    <rcc rId="0" sId="2" dxf="1">
      <nc r="AK204">
        <v>34.26</v>
      </nc>
      <ndxf>
        <font>
          <b/>
          <sz val="11"/>
          <family val="2"/>
        </font>
        <alignment vertical="center"/>
      </ndxf>
    </rcc>
    <rcc rId="0" sId="2" dxf="1">
      <nc r="AK205">
        <v>33.450000000000003</v>
      </nc>
      <ndxf>
        <font>
          <b/>
          <sz val="11"/>
          <family val="2"/>
        </font>
        <alignment vertical="center"/>
      </ndxf>
    </rcc>
    <rcc rId="0" sId="2" dxf="1">
      <nc r="AK206">
        <v>34.33</v>
      </nc>
      <ndxf>
        <font>
          <b/>
          <sz val="11"/>
          <family val="2"/>
        </font>
        <alignment vertical="center"/>
      </ndxf>
    </rcc>
    <rcc rId="0" sId="2" dxf="1">
      <nc r="AK207">
        <v>34.31</v>
      </nc>
      <ndxf>
        <font>
          <b/>
          <sz val="11"/>
          <family val="2"/>
        </font>
        <alignment vertical="center"/>
      </ndxf>
    </rcc>
    <rcc rId="0" sId="2" dxf="1">
      <nc r="AK208">
        <v>34.33</v>
      </nc>
      <ndxf>
        <font>
          <b/>
          <sz val="11"/>
          <family val="2"/>
        </font>
        <alignment vertical="center"/>
      </ndxf>
    </rcc>
    <rcc rId="0" sId="2" dxf="1">
      <nc r="AK209">
        <v>34.22</v>
      </nc>
      <ndxf>
        <font>
          <b/>
          <sz val="11"/>
          <family val="2"/>
        </font>
        <alignment vertical="center"/>
      </ndxf>
    </rcc>
    <rcc rId="0" sId="2" dxf="1">
      <nc r="AK210">
        <v>34.4</v>
      </nc>
      <ndxf>
        <font>
          <b/>
          <sz val="11"/>
          <family val="2"/>
        </font>
        <alignment vertical="center"/>
      </ndxf>
    </rcc>
    <rcc rId="0" sId="2" dxf="1">
      <nc r="AK211">
        <v>34.46</v>
      </nc>
      <ndxf>
        <font>
          <b/>
          <sz val="11"/>
          <family val="2"/>
        </font>
        <alignment vertical="center"/>
      </ndxf>
    </rcc>
    <rcc rId="0" sId="2" dxf="1">
      <nc r="AK212">
        <v>34.43</v>
      </nc>
      <ndxf>
        <font>
          <b/>
          <sz val="11"/>
          <family val="2"/>
        </font>
        <alignment vertical="center"/>
      </ndxf>
    </rcc>
    <rcc rId="0" sId="2" dxf="1">
      <nc r="AK213">
        <v>34.619999999999997</v>
      </nc>
      <ndxf>
        <font>
          <b/>
          <sz val="11"/>
          <family val="2"/>
        </font>
        <alignment vertical="center"/>
      </ndxf>
    </rcc>
    <rcc rId="0" sId="2" dxf="1">
      <nc r="AK214">
        <v>34.4</v>
      </nc>
      <ndxf>
        <font>
          <b/>
          <sz val="11"/>
          <family val="2"/>
        </font>
        <alignment vertical="center"/>
      </ndxf>
    </rcc>
    <rcc rId="0" sId="2" dxf="1">
      <nc r="AK215">
        <v>34.19</v>
      </nc>
      <ndxf>
        <font>
          <b/>
          <sz val="11"/>
          <family val="2"/>
        </font>
        <alignment vertical="center"/>
      </ndxf>
    </rcc>
    <rcc rId="0" sId="2" dxf="1">
      <nc r="AK216">
        <v>33.64</v>
      </nc>
      <ndxf>
        <font>
          <b/>
          <sz val="11"/>
          <family val="2"/>
        </font>
        <alignment vertical="center"/>
      </ndxf>
    </rcc>
    <rcc rId="0" sId="2" dxf="1">
      <nc r="AK217">
        <v>34.22</v>
      </nc>
      <ndxf>
        <font>
          <b/>
          <sz val="11"/>
          <family val="2"/>
        </font>
        <alignment vertical="center"/>
      </ndxf>
    </rcc>
    <rcc rId="0" sId="2" dxf="1">
      <nc r="AK218">
        <v>34.35</v>
      </nc>
      <ndxf>
        <font>
          <b/>
          <sz val="11"/>
          <family val="2"/>
        </font>
        <alignment vertical="center"/>
      </ndxf>
    </rcc>
    <rcc rId="0" sId="2" dxf="1">
      <nc r="AK219">
        <v>34.700000000000003</v>
      </nc>
      <ndxf>
        <font>
          <b/>
          <sz val="11"/>
          <family val="2"/>
        </font>
        <alignment vertical="center"/>
      </ndxf>
    </rcc>
    <rcc rId="0" sId="2" dxf="1">
      <nc r="AK220">
        <v>34.96</v>
      </nc>
      <ndxf>
        <font>
          <b/>
          <sz val="11"/>
          <family val="2"/>
        </font>
        <alignment vertical="center"/>
      </ndxf>
    </rcc>
    <rcc rId="0" sId="2" dxf="1">
      <nc r="AK221">
        <v>34.97</v>
      </nc>
      <ndxf>
        <font>
          <b/>
          <sz val="11"/>
          <family val="2"/>
        </font>
        <alignment vertical="center"/>
      </ndxf>
    </rcc>
    <rcc rId="0" sId="2" dxf="1">
      <nc r="AK222">
        <v>34.700000000000003</v>
      </nc>
      <ndxf>
        <font>
          <b/>
          <sz val="11"/>
          <family val="2"/>
        </font>
        <alignment vertical="center"/>
      </ndxf>
    </rcc>
    <rcc rId="0" sId="2" dxf="1">
      <nc r="AK223">
        <v>34.409999999999997</v>
      </nc>
      <ndxf>
        <font>
          <b/>
          <sz val="11"/>
          <family val="2"/>
        </font>
        <alignment vertical="center"/>
      </ndxf>
    </rcc>
    <rcc rId="0" sId="2" dxf="1">
      <nc r="AK224">
        <v>34.700000000000003</v>
      </nc>
      <ndxf>
        <font>
          <b/>
          <sz val="11"/>
          <family val="2"/>
        </font>
        <alignment vertical="center"/>
      </ndxf>
    </rcc>
    <rcc rId="0" sId="2" dxf="1">
      <nc r="AK225">
        <v>34.26</v>
      </nc>
      <ndxf>
        <font>
          <b/>
          <sz val="11"/>
          <family val="2"/>
        </font>
        <alignment vertical="center"/>
      </ndxf>
    </rcc>
    <rcc rId="0" sId="2" dxf="1">
      <nc r="AK226">
        <v>34.4</v>
      </nc>
      <ndxf>
        <font>
          <b/>
          <sz val="11"/>
          <family val="2"/>
        </font>
        <alignment vertical="center"/>
      </ndxf>
    </rcc>
    <rcc rId="0" sId="2" dxf="1">
      <nc r="AK227">
        <v>34.700000000000003</v>
      </nc>
      <ndxf>
        <font>
          <b/>
          <sz val="11"/>
          <family val="2"/>
        </font>
        <alignment vertical="center"/>
      </ndxf>
    </rcc>
    <rcc rId="0" sId="2" dxf="1">
      <nc r="AK228">
        <v>34.97</v>
      </nc>
      <ndxf>
        <font>
          <b/>
          <sz val="11"/>
          <family val="2"/>
        </font>
        <alignment vertical="center"/>
      </ndxf>
    </rcc>
    <rcc rId="0" sId="2" dxf="1">
      <nc r="AK229">
        <v>34.340000000000003</v>
      </nc>
      <ndxf>
        <font>
          <b/>
          <sz val="11"/>
          <family val="2"/>
        </font>
        <alignment vertical="center"/>
      </ndxf>
    </rcc>
    <rcc rId="0" sId="2" dxf="1">
      <nc r="AK230">
        <v>34.200000000000003</v>
      </nc>
      <ndxf>
        <font>
          <b/>
          <sz val="11"/>
          <family val="2"/>
        </font>
        <alignment vertical="center"/>
      </ndxf>
    </rcc>
    <rcc rId="0" sId="2" dxf="1">
      <nc r="AK231">
        <v>34.19</v>
      </nc>
      <ndxf>
        <font>
          <b/>
          <sz val="11"/>
          <family val="2"/>
        </font>
        <alignment vertical="center"/>
      </ndxf>
    </rcc>
    <rcc rId="0" sId="2" dxf="1">
      <nc r="AK232">
        <v>34.31</v>
      </nc>
      <ndxf>
        <font>
          <b/>
          <sz val="11"/>
          <family val="2"/>
        </font>
        <alignment vertical="center"/>
      </ndxf>
    </rcc>
    <rcc rId="0" sId="2" dxf="1">
      <nc r="AK233">
        <v>33.64</v>
      </nc>
      <ndxf>
        <font>
          <b/>
          <sz val="11"/>
          <family val="2"/>
        </font>
        <alignment vertical="center"/>
      </ndxf>
    </rcc>
    <rcc rId="0" sId="2" dxf="1">
      <nc r="AK234">
        <v>34.33</v>
      </nc>
      <ndxf>
        <font>
          <b/>
          <sz val="11"/>
          <family val="2"/>
        </font>
        <alignment vertical="center"/>
      </ndxf>
    </rcc>
    <rcc rId="0" sId="2" dxf="1">
      <nc r="AK235">
        <v>34.33</v>
      </nc>
      <ndxf>
        <font>
          <b/>
          <sz val="11"/>
          <family val="2"/>
        </font>
        <alignment vertical="center"/>
      </ndxf>
    </rcc>
    <rcc rId="0" sId="2" dxf="1">
      <nc r="AK236">
        <v>34.33</v>
      </nc>
      <ndxf>
        <font>
          <b/>
          <sz val="11"/>
          <family val="2"/>
        </font>
        <alignment vertical="center"/>
      </ndxf>
    </rcc>
    <rcc rId="0" sId="2" dxf="1">
      <nc r="AK237">
        <v>33.46</v>
      </nc>
      <ndxf>
        <font>
          <b/>
          <sz val="11"/>
          <family val="2"/>
        </font>
        <alignment vertical="center"/>
      </ndxf>
    </rcc>
    <rcc rId="0" sId="2" dxf="1">
      <nc r="AK238">
        <v>33.86</v>
      </nc>
      <ndxf>
        <font>
          <b/>
          <sz val="11"/>
          <family val="2"/>
        </font>
        <alignment vertical="center"/>
      </ndxf>
    </rcc>
    <rcc rId="0" sId="2" dxf="1">
      <nc r="AK239">
        <v>33.770000000000003</v>
      </nc>
      <ndxf>
        <font>
          <b/>
          <sz val="11"/>
          <family val="2"/>
        </font>
        <alignment vertical="center"/>
      </ndxf>
    </rcc>
    <rcc rId="0" sId="2" dxf="1">
      <nc r="AK240">
        <v>34.4</v>
      </nc>
      <ndxf>
        <font>
          <b/>
          <sz val="11"/>
          <family val="2"/>
        </font>
        <alignment vertical="center"/>
      </ndxf>
    </rcc>
    <rcc rId="0" sId="2" dxf="1">
      <nc r="AK241">
        <v>34.200000000000003</v>
      </nc>
      <ndxf>
        <font>
          <b/>
          <sz val="11"/>
          <family val="2"/>
        </font>
        <alignment vertical="center"/>
      </ndxf>
    </rcc>
    <rcc rId="0" sId="2" dxf="1">
      <nc r="AK242">
        <v>34.340000000000003</v>
      </nc>
      <ndxf>
        <font>
          <b/>
          <sz val="11"/>
          <family val="2"/>
        </font>
        <alignment vertical="center"/>
      </ndxf>
    </rcc>
    <rcc rId="0" sId="2" dxf="1">
      <nc r="AK243">
        <v>29.38</v>
      </nc>
      <ndxf>
        <font>
          <b/>
          <sz val="11"/>
          <family val="2"/>
        </font>
        <alignment vertical="center"/>
      </ndxf>
    </rcc>
    <rcc rId="0" sId="2" dxf="1">
      <nc r="AK244">
        <v>34.35</v>
      </nc>
      <ndxf>
        <font>
          <b/>
          <sz val="11"/>
          <family val="2"/>
        </font>
        <alignment vertical="center"/>
      </ndxf>
    </rcc>
    <rcc rId="0" sId="2" dxf="1">
      <nc r="AK245">
        <v>34.340000000000003</v>
      </nc>
      <ndxf>
        <font>
          <b/>
          <sz val="11"/>
          <family val="2"/>
        </font>
        <alignment vertical="center"/>
      </ndxf>
    </rcc>
    <rcc rId="0" sId="2" dxf="1">
      <nc r="AK246">
        <v>34.31</v>
      </nc>
      <ndxf>
        <font>
          <b/>
          <sz val="11"/>
          <family val="2"/>
        </font>
        <alignment vertical="center"/>
      </ndxf>
    </rcc>
    <rcc rId="0" sId="2" dxf="1">
      <nc r="AK247">
        <v>33.909999999999997</v>
      </nc>
      <ndxf>
        <font>
          <b/>
          <sz val="11"/>
          <family val="2"/>
        </font>
        <alignment vertical="center"/>
      </ndxf>
    </rcc>
    <rcc rId="0" sId="2" dxf="1">
      <nc r="AK248">
        <v>33.49</v>
      </nc>
      <ndxf>
        <font>
          <b/>
          <sz val="11"/>
          <family val="2"/>
        </font>
        <alignment vertical="center"/>
      </ndxf>
    </rcc>
    <rcc rId="0" sId="2" dxf="1">
      <nc r="AK249">
        <v>34.14</v>
      </nc>
      <ndxf>
        <font>
          <b/>
          <sz val="11"/>
          <family val="2"/>
        </font>
        <alignment vertical="center"/>
      </ndxf>
    </rcc>
    <rcc rId="0" sId="2" dxf="1">
      <nc r="AK250">
        <v>34.01</v>
      </nc>
      <ndxf>
        <font>
          <b/>
          <sz val="11"/>
          <family val="2"/>
        </font>
        <alignment vertical="center"/>
      </ndxf>
    </rcc>
    <rcc rId="0" sId="2" dxf="1">
      <nc r="AK251">
        <v>33.81</v>
      </nc>
      <ndxf>
        <font>
          <b/>
          <sz val="11"/>
          <family val="2"/>
        </font>
        <alignment vertical="center"/>
      </ndxf>
    </rcc>
    <rfmt sheetId="2" sqref="AK252" start="0" length="0">
      <dxf>
        <font>
          <b/>
          <sz val="11"/>
          <family val="2"/>
        </font>
        <alignment vertical="center"/>
      </dxf>
    </rfmt>
    <rcc rId="0" sId="2" dxf="1">
      <nc r="AK253">
        <v>34.18</v>
      </nc>
      <ndxf>
        <font>
          <b/>
          <sz val="11"/>
          <family val="2"/>
        </font>
        <alignment vertical="center"/>
      </ndxf>
    </rcc>
    <rcc rId="0" sId="2" dxf="1">
      <nc r="AK254">
        <v>34.17</v>
      </nc>
      <ndxf>
        <font>
          <b/>
          <sz val="11"/>
          <family val="2"/>
        </font>
        <alignment vertical="center"/>
      </ndxf>
    </rcc>
    <rcc rId="0" sId="2" dxf="1">
      <nc r="AK255">
        <v>34.119999999999997</v>
      </nc>
      <ndxf>
        <font>
          <b/>
          <sz val="11"/>
          <family val="2"/>
        </font>
        <alignment vertical="center"/>
      </ndxf>
    </rcc>
    <rcc rId="0" sId="2" dxf="1">
      <nc r="AK256">
        <v>34.15</v>
      </nc>
      <ndxf>
        <font>
          <b/>
          <sz val="11"/>
          <family val="2"/>
        </font>
        <alignment vertical="center"/>
      </ndxf>
    </rcc>
    <rcc rId="0" sId="2" dxf="1">
      <nc r="AK257">
        <v>33.61</v>
      </nc>
      <ndxf>
        <font>
          <b/>
          <sz val="11"/>
          <family val="2"/>
        </font>
        <alignment vertical="center"/>
      </ndxf>
    </rcc>
    <rcc rId="0" sId="2" dxf="1">
      <nc r="AK258">
        <v>34.369999999999997</v>
      </nc>
      <ndxf>
        <font>
          <b/>
          <sz val="11"/>
          <family val="2"/>
        </font>
        <alignment vertical="center"/>
      </ndxf>
    </rcc>
    <rcc rId="0" sId="2" dxf="1">
      <nc r="AK259">
        <v>34.25</v>
      </nc>
      <ndxf>
        <font>
          <b/>
          <sz val="11"/>
          <family val="2"/>
        </font>
        <alignment vertical="center"/>
      </ndxf>
    </rcc>
    <rcc rId="0" sId="2" dxf="1">
      <nc r="AK260">
        <v>34.409999999999997</v>
      </nc>
      <ndxf>
        <font>
          <b/>
          <sz val="11"/>
          <family val="2"/>
        </font>
        <alignment vertical="center"/>
      </ndxf>
    </rcc>
    <rcc rId="0" sId="2" dxf="1">
      <nc r="AK261">
        <v>34.380000000000003</v>
      </nc>
      <ndxf>
        <font>
          <b/>
          <sz val="11"/>
          <family val="2"/>
        </font>
        <alignment vertical="center"/>
      </ndxf>
    </rcc>
    <rcc rId="0" sId="2" dxf="1">
      <nc r="AK262">
        <v>34.409999999999997</v>
      </nc>
      <ndxf>
        <font>
          <b/>
          <sz val="11"/>
          <family val="2"/>
        </font>
        <alignment vertical="center"/>
      </ndxf>
    </rcc>
    <rcc rId="0" sId="2" dxf="1">
      <nc r="AK263">
        <v>34.4</v>
      </nc>
      <ndxf>
        <font>
          <b/>
          <sz val="11"/>
          <family val="2"/>
        </font>
        <alignment vertical="center"/>
      </ndxf>
    </rcc>
    <rcc rId="0" sId="2" dxf="1">
      <nc r="AK264">
        <v>34.21</v>
      </nc>
      <ndxf>
        <font>
          <b/>
          <sz val="11"/>
          <family val="2"/>
        </font>
        <alignment vertical="center"/>
      </ndxf>
    </rcc>
    <rcc rId="0" sId="2" dxf="1">
      <nc r="AK265">
        <v>34.47</v>
      </nc>
      <ndxf>
        <font>
          <b/>
          <sz val="11"/>
          <family val="2"/>
        </font>
        <alignment vertical="center"/>
      </ndxf>
    </rcc>
    <rcc rId="0" sId="2" dxf="1">
      <nc r="AK266">
        <v>34.47</v>
      </nc>
      <ndxf>
        <font>
          <b/>
          <sz val="11"/>
          <family val="2"/>
        </font>
        <alignment vertical="center"/>
      </ndxf>
    </rcc>
    <rcc rId="0" sId="2" dxf="1">
      <nc r="AK267">
        <v>34.47</v>
      </nc>
      <ndxf>
        <font>
          <b/>
          <sz val="11"/>
          <family val="2"/>
        </font>
        <alignment vertical="center"/>
      </ndxf>
    </rcc>
    <rcc rId="0" sId="2" dxf="1">
      <nc r="AK268">
        <v>34.47</v>
      </nc>
      <ndxf>
        <font>
          <b/>
          <sz val="11"/>
          <family val="2"/>
        </font>
        <alignment vertical="center"/>
      </ndxf>
    </rcc>
    <rcc rId="0" sId="2" dxf="1">
      <nc r="AK269">
        <v>33.479999999999997</v>
      </nc>
      <ndxf>
        <font>
          <b/>
          <sz val="11"/>
          <family val="2"/>
        </font>
        <alignment vertical="center"/>
      </ndxf>
    </rcc>
    <rcc rId="0" sId="2" dxf="1">
      <nc r="AK270">
        <v>34.32</v>
      </nc>
      <ndxf>
        <font>
          <b/>
          <sz val="11"/>
          <family val="2"/>
        </font>
        <alignment vertical="center"/>
      </ndxf>
    </rcc>
    <rcc rId="0" sId="2" dxf="1">
      <nc r="AK271">
        <v>35.11</v>
      </nc>
      <ndxf>
        <font>
          <b/>
          <sz val="11"/>
          <family val="2"/>
        </font>
        <alignment vertical="center"/>
      </ndxf>
    </rcc>
    <rcc rId="0" sId="2" dxf="1">
      <nc r="AK272">
        <v>33.19</v>
      </nc>
      <ndxf>
        <font>
          <b/>
          <sz val="11"/>
          <family val="2"/>
        </font>
        <alignment vertical="center"/>
      </ndxf>
    </rcc>
    <rcc rId="0" sId="2" dxf="1">
      <nc r="AK273">
        <v>34.94</v>
      </nc>
      <ndxf>
        <font>
          <b/>
          <sz val="11"/>
          <family val="2"/>
        </font>
        <alignment vertical="center"/>
      </ndxf>
    </rcc>
    <rcc rId="0" sId="2" dxf="1">
      <nc r="AK274">
        <v>34.94</v>
      </nc>
      <ndxf>
        <font>
          <b/>
          <sz val="11"/>
          <family val="2"/>
        </font>
        <alignment vertical="center"/>
      </ndxf>
    </rcc>
    <rfmt sheetId="2" sqref="AK275" start="0" length="0">
      <dxf>
        <font>
          <b/>
          <sz val="11"/>
          <family val="2"/>
        </font>
        <alignment vertical="center"/>
      </dxf>
    </rfmt>
    <rcc rId="0" sId="2" dxf="1">
      <nc r="AK276">
        <v>34.99</v>
      </nc>
      <ndxf>
        <font>
          <b/>
          <sz val="11"/>
          <family val="2"/>
        </font>
        <alignment vertical="center"/>
      </ndxf>
    </rcc>
    <rcc rId="0" sId="2" dxf="1">
      <nc r="AK277">
        <v>34.33</v>
      </nc>
      <ndxf>
        <font>
          <b/>
          <sz val="11"/>
          <family val="2"/>
        </font>
        <alignment vertical="center"/>
      </ndxf>
    </rcc>
    <rcc rId="0" sId="2" dxf="1">
      <nc r="AK278">
        <v>34.56</v>
      </nc>
      <ndxf>
        <font>
          <b/>
          <sz val="11"/>
          <family val="2"/>
        </font>
        <alignment vertical="center"/>
      </ndxf>
    </rcc>
    <rcc rId="0" sId="2" dxf="1">
      <nc r="AK279">
        <v>34.56</v>
      </nc>
      <ndxf>
        <font>
          <b/>
          <sz val="11"/>
          <family val="2"/>
        </font>
        <alignment vertical="center"/>
      </ndxf>
    </rcc>
    <rcc rId="0" sId="2" dxf="1">
      <nc r="AK280">
        <v>34.54</v>
      </nc>
      <ndxf>
        <font>
          <b/>
          <sz val="11"/>
          <family val="2"/>
        </font>
        <alignment vertical="center"/>
      </ndxf>
    </rcc>
    <rcc rId="0" sId="2" dxf="1">
      <nc r="AK281">
        <v>34.549999999999997</v>
      </nc>
      <ndxf>
        <font>
          <b/>
          <sz val="11"/>
          <family val="2"/>
        </font>
        <alignment vertical="center"/>
      </ndxf>
    </rcc>
    <rcc rId="0" sId="2" dxf="1">
      <nc r="AK282">
        <v>34.549999999999997</v>
      </nc>
      <ndxf>
        <font>
          <b/>
          <sz val="11"/>
          <family val="2"/>
        </font>
        <alignment vertical="center"/>
      </ndxf>
    </rcc>
    <rcc rId="0" sId="2" dxf="1">
      <nc r="AK283">
        <v>34.21</v>
      </nc>
      <ndxf>
        <font>
          <b/>
          <sz val="11"/>
          <family val="2"/>
        </font>
        <alignment vertical="center"/>
      </ndxf>
    </rcc>
    <rcc rId="0" sId="2" dxf="1">
      <nc r="AK284">
        <v>34.39</v>
      </nc>
      <ndxf>
        <font>
          <b/>
          <sz val="11"/>
          <family val="2"/>
        </font>
        <alignment vertical="center"/>
      </ndxf>
    </rcc>
    <rcc rId="0" sId="2" dxf="1">
      <nc r="AK285">
        <v>34.33</v>
      </nc>
      <ndxf>
        <font>
          <b/>
          <sz val="11"/>
          <family val="2"/>
        </font>
        <alignment vertical="center"/>
      </ndxf>
    </rcc>
    <rcc rId="0" sId="2" dxf="1">
      <nc r="AK286">
        <v>34.340000000000003</v>
      </nc>
      <ndxf>
        <font>
          <b/>
          <sz val="11"/>
          <family val="2"/>
        </font>
        <alignment vertical="center"/>
      </ndxf>
    </rcc>
    <rcc rId="0" sId="2" dxf="1">
      <nc r="AK287">
        <v>34.409999999999997</v>
      </nc>
      <ndxf>
        <font>
          <b/>
          <sz val="11"/>
          <family val="2"/>
        </font>
        <alignment vertical="center"/>
      </ndxf>
    </rcc>
    <rcc rId="0" sId="2" dxf="1">
      <nc r="AK288">
        <v>34.32</v>
      </nc>
      <ndxf>
        <font>
          <b/>
          <sz val="11"/>
          <family val="2"/>
        </font>
        <alignment vertical="center"/>
      </ndxf>
    </rcc>
    <rcc rId="0" sId="2" dxf="1">
      <nc r="AK289">
        <v>34.32</v>
      </nc>
      <ndxf>
        <font>
          <b/>
          <sz val="11"/>
          <family val="2"/>
        </font>
        <alignment vertical="center"/>
      </ndxf>
    </rcc>
    <rcc rId="0" sId="2" dxf="1">
      <nc r="AK290">
        <v>34.32</v>
      </nc>
      <ndxf>
        <font>
          <b/>
          <sz val="11"/>
          <family val="2"/>
        </font>
        <alignment vertical="center"/>
      </ndxf>
    </rcc>
    <rcc rId="0" sId="2" dxf="1">
      <nc r="AK291">
        <v>34.32</v>
      </nc>
      <ndxf>
        <font>
          <b/>
          <sz val="11"/>
          <family val="2"/>
        </font>
        <alignment vertical="center"/>
      </ndxf>
    </rcc>
    <rcc rId="0" sId="2" dxf="1">
      <nc r="AK292">
        <v>34.32</v>
      </nc>
      <ndxf>
        <font>
          <b/>
          <sz val="11"/>
          <family val="2"/>
        </font>
        <alignment vertical="center"/>
      </ndxf>
    </rcc>
    <rfmt sheetId="2" sqref="AK293" start="0" length="0">
      <dxf>
        <font>
          <b/>
          <sz val="11"/>
          <family val="2"/>
        </font>
        <alignment vertical="center"/>
      </dxf>
    </rfmt>
    <rcc rId="0" sId="2" dxf="1">
      <nc r="AK294">
        <v>34.32</v>
      </nc>
      <ndxf>
        <font>
          <b/>
          <sz val="11"/>
          <family val="2"/>
        </font>
        <alignment vertical="center"/>
      </ndxf>
    </rcc>
    <rcc rId="0" sId="2" dxf="1">
      <nc r="AK295">
        <v>34.22</v>
      </nc>
      <ndxf>
        <font>
          <b/>
          <sz val="11"/>
          <family val="2"/>
        </font>
        <alignment vertical="center"/>
      </ndxf>
    </rcc>
    <rcc rId="0" sId="2" dxf="1">
      <nc r="AK296">
        <v>29.4</v>
      </nc>
      <ndxf>
        <font>
          <b/>
          <sz val="11"/>
          <family val="2"/>
        </font>
        <alignment vertical="center"/>
      </ndxf>
    </rcc>
    <rcc rId="0" sId="2" dxf="1">
      <nc r="AK297">
        <v>29.41</v>
      </nc>
      <ndxf>
        <font>
          <b/>
          <sz val="11"/>
          <family val="2"/>
        </font>
        <alignment vertical="center"/>
      </ndxf>
    </rcc>
    <rcc rId="0" sId="2" dxf="1">
      <nc r="AK298">
        <v>29.39</v>
      </nc>
      <ndxf>
        <font>
          <b/>
          <sz val="11"/>
          <family val="2"/>
        </font>
        <alignment vertical="center"/>
      </ndxf>
    </rcc>
    <rcc rId="0" sId="2" dxf="1">
      <nc r="AK299">
        <v>29.46</v>
      </nc>
      <ndxf>
        <font>
          <b/>
          <sz val="11"/>
          <family val="2"/>
        </font>
        <alignment vertical="center"/>
      </ndxf>
    </rcc>
    <rcc rId="0" sId="2" dxf="1">
      <nc r="AK300">
        <v>34.049999999999997</v>
      </nc>
      <ndxf>
        <font>
          <b/>
          <sz val="11"/>
          <family val="2"/>
        </font>
        <alignment vertical="center"/>
      </ndxf>
    </rcc>
    <rcc rId="0" sId="2" dxf="1">
      <nc r="AK301">
        <v>33.76</v>
      </nc>
      <ndxf>
        <font>
          <b/>
          <sz val="11"/>
          <family val="2"/>
        </font>
        <alignment vertical="center"/>
      </ndxf>
    </rcc>
    <rcc rId="0" sId="2" dxf="1">
      <nc r="AK302">
        <v>33.82</v>
      </nc>
      <ndxf>
        <font>
          <b/>
          <sz val="11"/>
          <family val="2"/>
        </font>
        <alignment vertical="center"/>
      </ndxf>
    </rcc>
    <rcc rId="0" sId="2" dxf="1">
      <nc r="AK303">
        <v>33.74</v>
      </nc>
      <ndxf>
        <font>
          <b/>
          <sz val="11"/>
          <family val="2"/>
        </font>
        <alignment vertical="center"/>
      </ndxf>
    </rcc>
    <rcc rId="0" sId="2" dxf="1">
      <nc r="AK304">
        <v>33.78</v>
      </nc>
      <ndxf>
        <font>
          <b/>
          <sz val="11"/>
          <family val="2"/>
        </font>
        <alignment vertical="center"/>
      </ndxf>
    </rcc>
    <rcc rId="0" sId="2" dxf="1">
      <nc r="AK305">
        <v>34.22</v>
      </nc>
      <ndxf>
        <font>
          <b/>
          <sz val="11"/>
          <family val="2"/>
        </font>
        <alignment vertical="center"/>
      </ndxf>
    </rcc>
    <rcc rId="0" sId="2" dxf="1">
      <nc r="AK306">
        <v>34.33</v>
      </nc>
      <ndxf>
        <font>
          <b/>
          <sz val="11"/>
          <family val="2"/>
        </font>
        <alignment vertical="center"/>
      </ndxf>
    </rcc>
    <rcc rId="0" sId="2" dxf="1">
      <nc r="AK307">
        <v>34.71</v>
      </nc>
      <ndxf>
        <font>
          <b/>
          <sz val="11"/>
          <family val="2"/>
        </font>
        <alignment vertical="center"/>
      </ndxf>
    </rcc>
    <rcc rId="0" sId="2" dxf="1">
      <nc r="AK308">
        <v>34.71</v>
      </nc>
      <ndxf>
        <font>
          <b/>
          <sz val="11"/>
          <family val="2"/>
        </font>
        <alignment vertical="center"/>
      </ndxf>
    </rcc>
    <rcc rId="0" sId="2" dxf="1">
      <nc r="AK309">
        <v>34.46</v>
      </nc>
      <ndxf>
        <font>
          <b/>
          <sz val="11"/>
          <family val="2"/>
        </font>
        <alignment vertical="center"/>
      </ndxf>
    </rcc>
    <rcc rId="0" sId="2" dxf="1">
      <nc r="AK310">
        <v>33.89</v>
      </nc>
      <ndxf>
        <font>
          <b/>
          <sz val="11"/>
          <family val="2"/>
        </font>
        <alignment vertical="center"/>
      </ndxf>
    </rcc>
    <rcc rId="0" sId="2" dxf="1">
      <nc r="AK311">
        <v>33.619999999999997</v>
      </nc>
      <ndxf>
        <font>
          <b/>
          <sz val="11"/>
          <family val="2"/>
        </font>
        <alignment vertical="center"/>
      </ndxf>
    </rcc>
    <rcc rId="0" sId="2" dxf="1">
      <nc r="AK312">
        <v>34.4</v>
      </nc>
      <ndxf>
        <font>
          <b/>
          <sz val="11"/>
          <family val="2"/>
        </font>
        <alignment vertical="center"/>
      </ndxf>
    </rcc>
    <rcc rId="0" sId="2" dxf="1">
      <nc r="AK313">
        <v>34.4</v>
      </nc>
      <ndxf>
        <font>
          <b/>
          <sz val="11"/>
          <family val="2"/>
        </font>
        <alignment vertical="center"/>
      </ndxf>
    </rcc>
    <rcc rId="0" sId="2" dxf="1">
      <nc r="AK314">
        <v>34.01</v>
      </nc>
      <ndxf>
        <font>
          <b/>
          <sz val="11"/>
          <family val="2"/>
        </font>
        <alignment vertical="center"/>
      </ndxf>
    </rcc>
    <rcc rId="0" sId="2" dxf="1">
      <nc r="AK315">
        <v>34</v>
      </nc>
      <ndxf>
        <font>
          <b/>
          <sz val="11"/>
          <family val="2"/>
        </font>
        <alignment vertical="center"/>
      </ndxf>
    </rcc>
    <rcc rId="0" sId="2" dxf="1">
      <nc r="AK316">
        <v>33.64</v>
      </nc>
      <ndxf>
        <font>
          <b/>
          <sz val="11"/>
          <family val="2"/>
        </font>
        <alignment vertical="center"/>
      </ndxf>
    </rcc>
    <rcc rId="0" sId="2" dxf="1">
      <nc r="AK317">
        <v>33.64</v>
      </nc>
      <ndxf>
        <font>
          <b/>
          <sz val="11"/>
          <family val="2"/>
        </font>
        <alignment vertical="center"/>
      </ndxf>
    </rcc>
    <rcc rId="0" sId="2" dxf="1">
      <nc r="AK318">
        <v>33.630000000000003</v>
      </nc>
      <ndxf>
        <font>
          <b/>
          <sz val="11"/>
          <family val="2"/>
        </font>
        <alignment vertical="center"/>
      </ndxf>
    </rcc>
    <rcc rId="0" sId="2" dxf="1">
      <nc r="AK319">
        <v>33.64</v>
      </nc>
      <ndxf>
        <font>
          <b/>
          <sz val="11"/>
          <family val="2"/>
        </font>
        <alignment vertical="center"/>
      </ndxf>
    </rcc>
    <rcc rId="0" sId="2" dxf="1">
      <nc r="AK320">
        <v>33.68</v>
      </nc>
      <ndxf>
        <font>
          <b/>
          <sz val="11"/>
          <family val="2"/>
        </font>
        <alignment vertical="center"/>
      </ndxf>
    </rcc>
    <rcc rId="0" sId="2" dxf="1">
      <nc r="AK321">
        <v>33.79</v>
      </nc>
      <ndxf>
        <font>
          <b/>
          <sz val="11"/>
          <family val="2"/>
        </font>
        <alignment vertical="center"/>
      </ndxf>
    </rcc>
    <rcc rId="0" sId="2" dxf="1">
      <nc r="AK322">
        <v>34.479999999999997</v>
      </nc>
      <ndxf>
        <font>
          <b/>
          <sz val="11"/>
          <family val="2"/>
        </font>
        <alignment vertical="center"/>
      </ndxf>
    </rcc>
    <rcc rId="0" sId="2" dxf="1">
      <nc r="AK323">
        <v>34.47</v>
      </nc>
      <ndxf>
        <font>
          <b/>
          <sz val="11"/>
          <family val="2"/>
        </font>
        <alignment vertical="center"/>
      </ndxf>
    </rcc>
    <rcc rId="0" sId="2" dxf="1">
      <nc r="AK324">
        <v>34.33</v>
      </nc>
      <ndxf>
        <font>
          <b/>
          <sz val="11"/>
          <family val="2"/>
        </font>
        <alignment vertical="center"/>
      </ndxf>
    </rcc>
    <rcc rId="0" sId="2" dxf="1">
      <nc r="AK325">
        <v>34.380000000000003</v>
      </nc>
      <ndxf>
        <font>
          <b/>
          <sz val="11"/>
          <family val="2"/>
        </font>
        <alignment vertical="center"/>
      </ndxf>
    </rcc>
    <rcc rId="0" sId="2" dxf="1">
      <nc r="AK326">
        <v>34.380000000000003</v>
      </nc>
      <ndxf>
        <font>
          <b/>
          <sz val="11"/>
          <family val="2"/>
        </font>
        <alignment vertical="center"/>
      </ndxf>
    </rcc>
    <rcc rId="0" sId="2" dxf="1">
      <nc r="AK327">
        <v>34.380000000000003</v>
      </nc>
      <ndxf>
        <font>
          <b/>
          <sz val="11"/>
          <family val="2"/>
        </font>
        <alignment vertical="center"/>
      </ndxf>
    </rcc>
    <rcc rId="0" sId="2" dxf="1">
      <nc r="AK328">
        <v>34.450000000000003</v>
      </nc>
      <ndxf>
        <font>
          <b/>
          <sz val="11"/>
          <family val="2"/>
        </font>
        <alignment vertical="center"/>
      </ndxf>
    </rcc>
    <rcc rId="0" sId="2" dxf="1">
      <nc r="AK329">
        <v>34.479999999999997</v>
      </nc>
      <ndxf>
        <font>
          <b/>
          <sz val="11"/>
          <family val="2"/>
        </font>
        <alignment vertical="center"/>
      </ndxf>
    </rcc>
    <rcc rId="0" sId="2" dxf="1">
      <nc r="AK330">
        <v>34.21</v>
      </nc>
      <ndxf>
        <font>
          <b/>
          <sz val="11"/>
          <family val="2"/>
        </font>
        <alignment vertical="center"/>
      </ndxf>
    </rcc>
    <rcc rId="0" sId="2" dxf="1">
      <nc r="AK331">
        <v>33.89</v>
      </nc>
      <ndxf>
        <font>
          <b/>
          <sz val="11"/>
          <family val="2"/>
        </font>
        <alignment vertical="center"/>
      </ndxf>
    </rcc>
    <rcc rId="0" sId="2" dxf="1">
      <nc r="AK332">
        <v>34.35</v>
      </nc>
      <ndxf>
        <font>
          <b/>
          <sz val="11"/>
          <family val="2"/>
        </font>
        <alignment vertical="center"/>
      </ndxf>
    </rcc>
    <rcc rId="0" sId="2" dxf="1">
      <nc r="AK333">
        <v>33.950000000000003</v>
      </nc>
      <ndxf>
        <font>
          <b/>
          <sz val="11"/>
          <family val="2"/>
        </font>
        <alignment vertical="center"/>
      </ndxf>
    </rcc>
    <rcc rId="0" sId="2" dxf="1">
      <nc r="AK334">
        <v>34.36</v>
      </nc>
      <ndxf>
        <font>
          <b/>
          <sz val="11"/>
          <family val="2"/>
        </font>
        <alignment vertical="center"/>
      </ndxf>
    </rcc>
    <rcc rId="0" sId="2" dxf="1">
      <nc r="AK335">
        <v>34.43</v>
      </nc>
      <ndxf>
        <font>
          <b/>
          <sz val="11"/>
          <family val="2"/>
        </font>
        <alignment vertical="center"/>
      </ndxf>
    </rcc>
    <rcc rId="0" sId="2" dxf="1">
      <nc r="AK336">
        <v>34.409999999999997</v>
      </nc>
      <ndxf>
        <font>
          <b/>
          <sz val="11"/>
          <family val="2"/>
        </font>
        <alignment vertical="center"/>
      </ndxf>
    </rcc>
    <rcc rId="0" sId="2" dxf="1">
      <nc r="AK337">
        <v>34.369999999999997</v>
      </nc>
      <ndxf>
        <font>
          <b/>
          <sz val="11"/>
          <family val="2"/>
        </font>
        <alignment vertical="center"/>
      </ndxf>
    </rcc>
    <rcc rId="0" sId="2" dxf="1">
      <nc r="AK338">
        <v>34.380000000000003</v>
      </nc>
      <ndxf>
        <font>
          <b/>
          <sz val="11"/>
          <family val="2"/>
        </font>
        <alignment vertical="center"/>
      </ndxf>
    </rcc>
    <rcc rId="0" sId="2" dxf="1">
      <nc r="AK339">
        <v>33.76</v>
      </nc>
      <ndxf>
        <font>
          <b/>
          <sz val="11"/>
          <family val="2"/>
        </font>
        <alignment vertical="center"/>
      </ndxf>
    </rcc>
    <rcc rId="0" sId="2" dxf="1">
      <nc r="AK340">
        <v>33.85</v>
      </nc>
      <ndxf>
        <font>
          <b/>
          <sz val="11"/>
          <family val="2"/>
        </font>
        <alignment vertical="center"/>
      </ndxf>
    </rcc>
    <rcc rId="0" sId="2" dxf="1">
      <nc r="AK341">
        <v>33.79</v>
      </nc>
      <ndxf>
        <font>
          <b/>
          <sz val="11"/>
          <family val="2"/>
        </font>
        <alignment vertical="center"/>
      </ndxf>
    </rcc>
    <rcc rId="0" sId="2" dxf="1">
      <nc r="AK342">
        <v>33.81</v>
      </nc>
      <ndxf>
        <font>
          <b/>
          <sz val="11"/>
          <family val="2"/>
        </font>
        <alignment vertical="center"/>
      </ndxf>
    </rcc>
    <rcc rId="0" sId="2" dxf="1">
      <nc r="AK343">
        <v>33.880000000000003</v>
      </nc>
      <ndxf>
        <font>
          <b/>
          <sz val="11"/>
          <family val="2"/>
        </font>
        <alignment vertical="center"/>
      </ndxf>
    </rcc>
    <rcc rId="0" sId="2" dxf="1">
      <nc r="AK344">
        <v>33.78</v>
      </nc>
      <ndxf>
        <font>
          <b/>
          <sz val="11"/>
          <family val="2"/>
        </font>
        <alignment vertical="center"/>
      </ndxf>
    </rcc>
    <rcc rId="0" sId="2" dxf="1">
      <nc r="AK345">
        <v>33.909999999999997</v>
      </nc>
      <ndxf>
        <font>
          <b/>
          <sz val="11"/>
          <family val="2"/>
        </font>
        <alignment vertical="center"/>
      </ndxf>
    </rcc>
    <rcc rId="0" sId="2" dxf="1">
      <nc r="AK346">
        <v>33.979999999999997</v>
      </nc>
      <ndxf>
        <font>
          <b/>
          <sz val="11"/>
          <family val="2"/>
        </font>
        <alignment vertical="center"/>
      </ndxf>
    </rcc>
    <rcc rId="0" sId="2" dxf="1">
      <nc r="AK347">
        <v>34.31</v>
      </nc>
      <ndxf>
        <font>
          <b/>
          <sz val="11"/>
          <family val="2"/>
        </font>
        <alignment vertical="center"/>
      </ndxf>
    </rcc>
    <rcc rId="0" sId="2" dxf="1">
      <nc r="AK348">
        <v>34.22</v>
      </nc>
      <ndxf>
        <font>
          <b/>
          <sz val="11"/>
          <family val="2"/>
        </font>
        <alignment vertical="center"/>
      </ndxf>
    </rcc>
    <rcc rId="0" sId="2" dxf="1">
      <nc r="AK349">
        <v>34.22</v>
      </nc>
      <ndxf>
        <font>
          <b/>
          <sz val="11"/>
          <family val="2"/>
        </font>
        <alignment vertical="center"/>
      </ndxf>
    </rcc>
    <rcc rId="0" sId="2" dxf="1">
      <nc r="AK350">
        <v>34.22</v>
      </nc>
      <ndxf>
        <font>
          <b/>
          <sz val="11"/>
          <family val="2"/>
        </font>
        <alignment vertical="center"/>
      </ndxf>
    </rcc>
    <rcc rId="0" sId="2" dxf="1">
      <nc r="AK351">
        <v>34.409999999999997</v>
      </nc>
      <ndxf>
        <font>
          <b/>
          <sz val="11"/>
          <family val="2"/>
        </font>
        <alignment vertical="center"/>
      </ndxf>
    </rcc>
    <rcc rId="0" sId="2" dxf="1">
      <nc r="AK352">
        <v>34.409999999999997</v>
      </nc>
      <ndxf>
        <font>
          <b/>
          <sz val="11"/>
          <family val="2"/>
        </font>
        <alignment vertical="center"/>
      </ndxf>
    </rcc>
    <rcc rId="0" sId="2" dxf="1">
      <nc r="AK353">
        <v>33.65</v>
      </nc>
      <ndxf>
        <font>
          <b/>
          <sz val="11"/>
          <family val="2"/>
        </font>
        <alignment vertical="center"/>
      </ndxf>
    </rcc>
    <rcc rId="0" sId="2" dxf="1">
      <nc r="AK354">
        <v>34.39</v>
      </nc>
      <ndxf>
        <font>
          <b/>
          <sz val="11"/>
          <family val="2"/>
        </font>
        <alignment vertical="center"/>
      </ndxf>
    </rcc>
    <rcc rId="0" sId="2" dxf="1">
      <nc r="AK355">
        <v>34.71</v>
      </nc>
      <ndxf>
        <font>
          <b/>
          <sz val="11"/>
          <family val="2"/>
        </font>
        <alignment vertical="center"/>
      </ndxf>
    </rcc>
    <rcc rId="0" sId="2" dxf="1">
      <nc r="AK356">
        <v>34.74</v>
      </nc>
      <ndxf>
        <font>
          <b/>
          <sz val="11"/>
          <family val="2"/>
        </font>
        <alignment vertical="center"/>
      </ndxf>
    </rcc>
    <rcc rId="0" sId="2" dxf="1">
      <nc r="AK357">
        <v>34.409999999999997</v>
      </nc>
      <ndxf>
        <font>
          <b/>
          <sz val="11"/>
          <family val="2"/>
        </font>
        <alignment vertical="center"/>
      </ndxf>
    </rcc>
    <rcc rId="0" sId="2" dxf="1">
      <nc r="AK358">
        <v>34.409999999999997</v>
      </nc>
      <ndxf>
        <font>
          <b/>
          <sz val="11"/>
          <family val="2"/>
        </font>
        <alignment vertical="center"/>
      </ndxf>
    </rcc>
    <rcc rId="0" sId="2" dxf="1">
      <nc r="AK359">
        <v>34.36</v>
      </nc>
      <ndxf>
        <font>
          <b/>
          <sz val="11"/>
          <family val="2"/>
        </font>
        <alignment vertical="center"/>
      </ndxf>
    </rcc>
    <rcc rId="0" sId="2" dxf="1">
      <nc r="AK360">
        <v>34.409999999999997</v>
      </nc>
      <ndxf>
        <font>
          <b/>
          <sz val="11"/>
          <family val="2"/>
        </font>
        <alignment vertical="center"/>
      </ndxf>
    </rcc>
    <rcc rId="0" sId="2" dxf="1">
      <nc r="AK361">
        <v>34.42</v>
      </nc>
      <ndxf>
        <font>
          <b/>
          <sz val="11"/>
          <family val="2"/>
        </font>
        <alignment vertical="center"/>
      </ndxf>
    </rcc>
    <rcc rId="0" sId="2" dxf="1">
      <nc r="AK362">
        <v>34.43</v>
      </nc>
      <ndxf>
        <font>
          <b/>
          <sz val="11"/>
          <family val="2"/>
        </font>
        <alignment vertical="center"/>
      </ndxf>
    </rcc>
    <rcc rId="0" sId="2" dxf="1">
      <nc r="AK363">
        <v>34.43</v>
      </nc>
      <ndxf>
        <font>
          <b/>
          <sz val="11"/>
          <family val="2"/>
        </font>
        <alignment vertical="center"/>
      </ndxf>
    </rcc>
    <rcc rId="0" sId="2" dxf="1">
      <nc r="AK364">
        <v>34.46</v>
      </nc>
      <ndxf>
        <font>
          <b/>
          <sz val="11"/>
          <family val="2"/>
        </font>
        <alignment vertical="center"/>
      </ndxf>
    </rcc>
    <rcc rId="0" sId="2" dxf="1">
      <nc r="AK365">
        <v>34.450000000000003</v>
      </nc>
      <ndxf>
        <font>
          <b/>
          <sz val="11"/>
          <family val="2"/>
        </font>
        <alignment vertical="center"/>
      </ndxf>
    </rcc>
    <rcc rId="0" sId="2" dxf="1">
      <nc r="AK366">
        <v>34.44</v>
      </nc>
      <ndxf>
        <font>
          <b/>
          <sz val="11"/>
          <family val="2"/>
        </font>
        <alignment vertical="center"/>
      </ndxf>
    </rcc>
    <rcc rId="0" sId="2" dxf="1">
      <nc r="AK367">
        <v>34.46</v>
      </nc>
      <ndxf>
        <font>
          <b/>
          <sz val="11"/>
          <family val="2"/>
        </font>
        <alignment vertical="center"/>
      </ndxf>
    </rcc>
    <rcc rId="0" sId="2" dxf="1">
      <nc r="AK368">
        <v>33.42</v>
      </nc>
      <ndxf>
        <font>
          <b/>
          <sz val="11"/>
          <family val="2"/>
        </font>
        <alignment vertical="center"/>
      </ndxf>
    </rcc>
    <rcc rId="0" sId="2" dxf="1">
      <nc r="AK369">
        <v>33.409999999999997</v>
      </nc>
      <ndxf>
        <font>
          <b/>
          <sz val="11"/>
          <family val="2"/>
        </font>
        <alignment vertical="center"/>
      </ndxf>
    </rcc>
    <rcc rId="0" sId="2" dxf="1">
      <nc r="AK370">
        <v>33.619999999999997</v>
      </nc>
      <ndxf>
        <font>
          <b/>
          <sz val="11"/>
          <family val="2"/>
        </font>
        <alignment vertical="center"/>
      </ndxf>
    </rcc>
    <rcc rId="0" sId="2" dxf="1">
      <nc r="AK371">
        <v>34.19</v>
      </nc>
      <ndxf>
        <font>
          <b/>
          <sz val="11"/>
          <family val="2"/>
        </font>
        <alignment vertical="center"/>
      </ndxf>
    </rcc>
    <rcc rId="0" sId="2" dxf="1">
      <nc r="AK372">
        <v>34.340000000000003</v>
      </nc>
      <ndxf>
        <font>
          <b/>
          <sz val="11"/>
          <family val="2"/>
        </font>
        <alignment vertical="center"/>
      </ndxf>
    </rcc>
    <rcc rId="0" sId="2" dxf="1">
      <nc r="AK373">
        <v>34.159999999999997</v>
      </nc>
      <ndxf>
        <font>
          <b/>
          <sz val="11"/>
          <family val="2"/>
        </font>
        <alignment vertical="center"/>
      </ndxf>
    </rcc>
    <rcc rId="0" sId="2" dxf="1">
      <nc r="AK374">
        <v>34.4</v>
      </nc>
      <ndxf>
        <font>
          <b/>
          <sz val="11"/>
          <family val="2"/>
        </font>
        <alignment vertical="center"/>
      </ndxf>
    </rcc>
    <rcc rId="0" sId="2" dxf="1">
      <nc r="AK375">
        <v>34.4</v>
      </nc>
      <ndxf>
        <font>
          <b/>
          <sz val="11"/>
          <family val="2"/>
        </font>
        <alignment vertical="center"/>
      </ndxf>
    </rcc>
    <rcc rId="0" sId="2" dxf="1">
      <nc r="AK376">
        <v>34.4</v>
      </nc>
      <ndxf>
        <font>
          <b/>
          <sz val="11"/>
          <family val="2"/>
        </font>
        <alignment vertical="center"/>
      </ndxf>
    </rcc>
    <rcc rId="0" sId="2" dxf="1">
      <nc r="AK377">
        <v>33.97</v>
      </nc>
      <ndxf>
        <font>
          <b/>
          <sz val="11"/>
          <family val="2"/>
        </font>
        <alignment vertical="center"/>
      </ndxf>
    </rcc>
    <rcc rId="0" sId="2" dxf="1">
      <nc r="AK378">
        <v>33.82</v>
      </nc>
      <ndxf>
        <font>
          <b/>
          <sz val="11"/>
          <family val="2"/>
        </font>
        <alignment vertical="center"/>
      </ndxf>
    </rcc>
    <rcc rId="0" sId="2" dxf="1">
      <nc r="AK379">
        <v>33.78</v>
      </nc>
      <ndxf>
        <font>
          <b/>
          <sz val="11"/>
          <family val="2"/>
        </font>
        <alignment vertical="center"/>
      </ndxf>
    </rcc>
    <rcc rId="0" sId="2" dxf="1">
      <nc r="AK380">
        <v>33.840000000000003</v>
      </nc>
      <ndxf>
        <font>
          <b/>
          <sz val="11"/>
          <family val="2"/>
        </font>
        <alignment vertical="center"/>
      </ndxf>
    </rcc>
    <rcc rId="0" sId="2" dxf="1">
      <nc r="AK381">
        <v>33.82</v>
      </nc>
      <ndxf>
        <font>
          <b/>
          <sz val="11"/>
          <family val="2"/>
        </font>
        <alignment vertical="center"/>
      </ndxf>
    </rcc>
    <rcc rId="0" sId="2" dxf="1">
      <nc r="AK382">
        <v>34.409999999999997</v>
      </nc>
      <ndxf>
        <font>
          <b/>
          <sz val="11"/>
          <family val="2"/>
        </font>
        <alignment vertical="center"/>
      </ndxf>
    </rcc>
    <rcc rId="0" sId="2" dxf="1">
      <nc r="AK383">
        <v>34.36</v>
      </nc>
      <ndxf>
        <font>
          <b/>
          <sz val="11"/>
          <family val="2"/>
        </font>
        <alignment vertical="center"/>
      </ndxf>
    </rcc>
    <rcc rId="0" sId="2" dxf="1">
      <nc r="AK384">
        <v>34.42</v>
      </nc>
      <ndxf>
        <font>
          <b/>
          <sz val="11"/>
          <family val="2"/>
        </font>
        <alignment vertical="center"/>
      </ndxf>
    </rcc>
    <rcc rId="0" sId="2" dxf="1">
      <nc r="AK385">
        <v>34.46</v>
      </nc>
      <ndxf>
        <font>
          <b/>
          <sz val="11"/>
          <family val="2"/>
        </font>
        <alignment vertical="center"/>
      </ndxf>
    </rcc>
    <rcc rId="0" sId="2" dxf="1">
      <nc r="AK386">
        <v>33.630000000000003</v>
      </nc>
      <ndxf>
        <font>
          <b/>
          <sz val="11"/>
          <family val="2"/>
        </font>
        <alignment vertical="center"/>
      </ndxf>
    </rcc>
    <rcc rId="0" sId="2" dxf="1">
      <nc r="AK387">
        <v>33.630000000000003</v>
      </nc>
      <ndxf>
        <font>
          <b/>
          <sz val="11"/>
          <family val="2"/>
        </font>
        <alignment vertical="center"/>
      </ndxf>
    </rcc>
    <rcc rId="0" sId="2" dxf="1">
      <nc r="AK388">
        <v>33.65</v>
      </nc>
      <ndxf>
        <font>
          <b/>
          <sz val="11"/>
          <family val="2"/>
        </font>
        <alignment vertical="center"/>
      </ndxf>
    </rcc>
    <rcc rId="0" sId="2" dxf="1">
      <nc r="AK389">
        <v>34.35</v>
      </nc>
      <ndxf>
        <font>
          <b/>
          <sz val="11"/>
          <family val="2"/>
        </font>
        <alignment vertical="center"/>
      </ndxf>
    </rcc>
    <rcc rId="0" sId="2" dxf="1">
      <nc r="AK390">
        <v>34.19</v>
      </nc>
      <ndxf>
        <font>
          <b/>
          <sz val="11"/>
          <family val="2"/>
        </font>
        <alignment vertical="center"/>
      </ndxf>
    </rcc>
    <rcc rId="0" sId="2" dxf="1">
      <nc r="AK391">
        <v>34.19</v>
      </nc>
      <ndxf>
        <font>
          <b/>
          <sz val="11"/>
          <family val="2"/>
        </font>
        <alignment vertical="center"/>
      </ndxf>
    </rcc>
    <rcc rId="0" sId="2" dxf="1">
      <nc r="AK392">
        <v>34.19</v>
      </nc>
      <ndxf>
        <font>
          <b/>
          <sz val="11"/>
          <family val="2"/>
        </font>
        <alignment vertical="center"/>
      </ndxf>
    </rcc>
    <rcc rId="0" sId="2" dxf="1">
      <nc r="AK393">
        <v>34.450000000000003</v>
      </nc>
      <ndxf>
        <font>
          <b/>
          <sz val="11"/>
          <family val="2"/>
        </font>
        <alignment vertical="center"/>
      </ndxf>
    </rcc>
    <rcc rId="0" sId="2" dxf="1">
      <nc r="AK394">
        <v>34.409999999999997</v>
      </nc>
      <ndxf>
        <font>
          <b/>
          <sz val="11"/>
          <family val="2"/>
        </font>
        <alignment vertical="center"/>
      </ndxf>
    </rcc>
    <rcc rId="0" sId="2" dxf="1">
      <nc r="AK395">
        <v>34.35</v>
      </nc>
      <ndxf>
        <font>
          <b/>
          <sz val="11"/>
          <family val="2"/>
        </font>
        <alignment vertical="center"/>
      </ndxf>
    </rcc>
    <rcc rId="0" sId="2" dxf="1">
      <nc r="AK396">
        <v>34.380000000000003</v>
      </nc>
      <ndxf>
        <font>
          <b/>
          <sz val="11"/>
          <family val="2"/>
        </font>
        <alignment vertical="center"/>
      </ndxf>
    </rcc>
    <rcc rId="0" sId="2" dxf="1">
      <nc r="AK397">
        <v>34.380000000000003</v>
      </nc>
      <ndxf>
        <font>
          <b/>
          <sz val="11"/>
          <family val="2"/>
        </font>
        <alignment vertical="center"/>
      </ndxf>
    </rcc>
    <rcc rId="0" sId="2" dxf="1">
      <nc r="AK398">
        <v>34.39</v>
      </nc>
      <ndxf>
        <font>
          <b/>
          <sz val="11"/>
          <family val="2"/>
        </font>
        <alignment vertical="center"/>
      </ndxf>
    </rcc>
    <rcc rId="0" sId="2" dxf="1">
      <nc r="AK399">
        <v>33.47</v>
      </nc>
      <ndxf>
        <font>
          <b/>
          <sz val="11"/>
          <family val="2"/>
        </font>
        <alignment vertical="center"/>
      </ndxf>
    </rcc>
    <rcc rId="0" sId="2" dxf="1">
      <nc r="AK400">
        <v>33.47</v>
      </nc>
      <ndxf>
        <font>
          <b/>
          <sz val="11"/>
          <family val="2"/>
        </font>
        <alignment vertical="center"/>
      </ndxf>
    </rcc>
    <rcc rId="0" sId="2" dxf="1">
      <nc r="AK401">
        <v>33.630000000000003</v>
      </nc>
      <ndxf>
        <font>
          <b/>
          <sz val="11"/>
          <family val="2"/>
        </font>
        <alignment vertical="center"/>
      </ndxf>
    </rcc>
    <rcc rId="0" sId="2" dxf="1">
      <nc r="AK402">
        <v>33.340000000000003</v>
      </nc>
      <ndxf>
        <font>
          <b/>
          <sz val="11"/>
          <family val="2"/>
        </font>
        <alignment vertical="center"/>
      </ndxf>
    </rcc>
    <rcc rId="0" sId="2" dxf="1">
      <nc r="AK403">
        <v>34.4</v>
      </nc>
      <ndxf>
        <font>
          <b/>
          <sz val="11"/>
          <family val="2"/>
        </font>
        <alignment vertical="center"/>
      </ndxf>
    </rcc>
    <rcc rId="0" sId="2" dxf="1">
      <nc r="AK404">
        <v>34.380000000000003</v>
      </nc>
      <ndxf>
        <font>
          <b/>
          <sz val="11"/>
          <family val="2"/>
        </font>
        <alignment vertical="center"/>
      </ndxf>
    </rcc>
    <rcc rId="0" sId="2" dxf="1">
      <nc r="AK405">
        <v>34.409999999999997</v>
      </nc>
      <ndxf>
        <font>
          <b/>
          <sz val="11"/>
          <family val="2"/>
        </font>
        <alignment vertical="center"/>
      </ndxf>
    </rcc>
    <rcc rId="0" sId="2" dxf="1">
      <nc r="AK406">
        <v>34.409999999999997</v>
      </nc>
      <ndxf>
        <font>
          <b/>
          <sz val="11"/>
          <family val="2"/>
        </font>
        <alignment vertical="center"/>
      </ndxf>
    </rcc>
    <rcc rId="0" sId="2" dxf="1">
      <nc r="AK407">
        <v>34.43</v>
      </nc>
      <ndxf>
        <font>
          <b/>
          <sz val="11"/>
          <family val="2"/>
        </font>
        <alignment vertical="center"/>
      </ndxf>
    </rcc>
    <rcc rId="0" sId="2" dxf="1">
      <nc r="AK408">
        <v>33.76</v>
      </nc>
      <ndxf>
        <font>
          <b/>
          <sz val="11"/>
          <family val="2"/>
        </font>
        <alignment vertical="center"/>
      </ndxf>
    </rcc>
    <rcc rId="0" sId="2" dxf="1">
      <nc r="AK409">
        <v>34.18</v>
      </nc>
      <ndxf>
        <font>
          <b/>
          <sz val="11"/>
          <family val="2"/>
        </font>
        <alignment vertical="center"/>
      </ndxf>
    </rcc>
    <rcc rId="0" sId="2" dxf="1">
      <nc r="AK410">
        <v>34.4</v>
      </nc>
      <ndxf>
        <font>
          <b/>
          <sz val="11"/>
          <family val="2"/>
        </font>
        <alignment vertical="center"/>
      </ndxf>
    </rcc>
    <rcc rId="0" sId="2" dxf="1">
      <nc r="AK411">
        <v>34.409999999999997</v>
      </nc>
      <ndxf>
        <font>
          <b/>
          <sz val="11"/>
          <family val="2"/>
        </font>
        <alignment vertical="center"/>
      </ndxf>
    </rcc>
    <rcc rId="0" sId="2" dxf="1">
      <nc r="AK412">
        <v>34.4</v>
      </nc>
      <ndxf>
        <font>
          <b/>
          <sz val="11"/>
          <family val="2"/>
        </font>
        <alignment vertical="center"/>
      </ndxf>
    </rcc>
    <rcc rId="0" sId="2" dxf="1">
      <nc r="AK413">
        <v>33.64</v>
      </nc>
      <ndxf>
        <font>
          <b/>
          <sz val="11"/>
          <family val="2"/>
        </font>
        <alignment vertical="center"/>
      </ndxf>
    </rcc>
    <rcc rId="0" sId="2" dxf="1">
      <nc r="AK414">
        <v>34.32</v>
      </nc>
      <ndxf>
        <font>
          <b/>
          <sz val="11"/>
          <family val="2"/>
        </font>
        <alignment vertical="center"/>
      </ndxf>
    </rcc>
    <rcc rId="0" sId="2" dxf="1">
      <nc r="AK415">
        <v>34.299999999999997</v>
      </nc>
      <ndxf>
        <font>
          <b/>
          <sz val="11"/>
          <family val="2"/>
        </font>
        <alignment vertical="center"/>
      </ndxf>
    </rcc>
    <rcc rId="0" sId="2" dxf="1">
      <nc r="AK416">
        <v>34.32</v>
      </nc>
      <ndxf>
        <font>
          <b/>
          <sz val="11"/>
          <family val="2"/>
        </font>
        <alignment vertical="center"/>
      </ndxf>
    </rcc>
    <rcc rId="0" sId="2" dxf="1">
      <nc r="AK417">
        <v>34.42</v>
      </nc>
      <ndxf>
        <font>
          <b/>
          <sz val="11"/>
          <family val="2"/>
        </font>
        <alignment vertical="center"/>
      </ndxf>
    </rcc>
    <rcc rId="0" sId="2" dxf="1">
      <nc r="AK418">
        <v>34.43</v>
      </nc>
      <ndxf>
        <font>
          <b/>
          <sz val="11"/>
          <family val="2"/>
        </font>
        <alignment vertical="center"/>
      </ndxf>
    </rcc>
    <rcc rId="0" sId="2" dxf="1">
      <nc r="AK419">
        <v>15.85</v>
      </nc>
      <ndxf>
        <font>
          <b/>
          <sz val="11"/>
          <family val="2"/>
        </font>
        <alignment vertical="center"/>
      </ndxf>
    </rcc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22">
        <v>34.36</v>
      </nc>
      <ndxf>
        <font>
          <b/>
          <sz val="11"/>
          <family val="2"/>
        </font>
        <alignment vertical="center"/>
      </ndxf>
    </rcc>
    <rcc rId="0" sId="2" dxf="1">
      <nc r="AK423">
        <v>34.409999999999997</v>
      </nc>
      <ndxf>
        <font>
          <b/>
          <sz val="11"/>
          <family val="2"/>
        </font>
        <alignment vertical="center"/>
      </ndxf>
    </rcc>
    <rcc rId="0" sId="2" dxf="1">
      <nc r="AK424">
        <v>33.86</v>
      </nc>
      <ndxf>
        <font>
          <b/>
          <sz val="11"/>
          <family val="2"/>
        </font>
        <alignment vertical="center"/>
      </ndxf>
    </rcc>
    <rcc rId="0" sId="2" dxf="1">
      <nc r="AK425">
        <v>34.369999999999997</v>
      </nc>
      <ndxf>
        <font>
          <b/>
          <sz val="11"/>
          <family val="2"/>
        </font>
        <alignment vertical="center"/>
      </ndxf>
    </rcc>
    <rcc rId="0" sId="2" dxf="1">
      <nc r="AK426">
        <v>34.54</v>
      </nc>
      <ndxf>
        <font>
          <b/>
          <sz val="11"/>
          <family val="2"/>
        </font>
        <alignment vertical="center"/>
      </ndxf>
    </rcc>
    <rcc rId="0" sId="2" dxf="1">
      <nc r="AK427">
        <v>33.82</v>
      </nc>
      <ndxf>
        <font>
          <b/>
          <sz val="11"/>
          <family val="2"/>
        </font>
        <alignment vertical="center"/>
      </ndxf>
    </rcc>
    <rcc rId="0" sId="2" dxf="1">
      <nc r="AK428">
        <v>34.4</v>
      </nc>
      <ndxf>
        <font>
          <b/>
          <sz val="11"/>
          <family val="2"/>
        </font>
        <alignment vertical="center"/>
      </ndxf>
    </rcc>
    <rcc rId="0" sId="2" dxf="1">
      <nc r="AK429">
        <v>34.4</v>
      </nc>
      <ndxf>
        <font>
          <b/>
          <sz val="11"/>
          <family val="2"/>
        </font>
        <alignment vertical="center"/>
      </ndxf>
    </rcc>
    <rcc rId="0" sId="2" dxf="1">
      <nc r="AK430">
        <v>34.409999999999997</v>
      </nc>
      <ndxf>
        <font>
          <b/>
          <sz val="11"/>
          <family val="2"/>
        </font>
        <alignment vertical="center"/>
      </ndxf>
    </rcc>
    <rcc rId="0" sId="2" dxf="1">
      <nc r="AK431">
        <v>34.33</v>
      </nc>
      <ndxf>
        <font>
          <b/>
          <sz val="11"/>
          <family val="2"/>
        </font>
        <alignment vertical="center"/>
      </ndxf>
    </rcc>
    <rcc rId="0" sId="2" dxf="1">
      <nc r="AK432">
        <v>29.37</v>
      </nc>
      <ndxf>
        <font>
          <b/>
          <sz val="11"/>
          <family val="2"/>
        </font>
        <alignment vertical="center"/>
      </ndxf>
    </rcc>
    <rcc rId="0" sId="2" dxf="1">
      <nc r="AK433">
        <v>34.35</v>
      </nc>
      <ndxf>
        <font>
          <b/>
          <sz val="11"/>
          <family val="2"/>
        </font>
        <alignment vertical="center"/>
      </ndxf>
    </rcc>
    <rcc rId="0" sId="2" dxf="1">
      <nc r="AK434">
        <v>33.409999999999997</v>
      </nc>
      <ndxf>
        <font>
          <b/>
          <sz val="11"/>
          <family val="2"/>
        </font>
        <alignment vertical="center"/>
      </ndxf>
    </rcc>
    <rcc rId="0" sId="2" dxf="1">
      <nc r="AK435">
        <v>33.659999999999997</v>
      </nc>
      <ndxf>
        <font>
          <b/>
          <sz val="11"/>
          <family val="2"/>
        </font>
        <alignment vertical="center"/>
      </ndxf>
    </rcc>
    <rfmt sheetId="2" sqref="AK436" start="0" length="0">
      <dxf>
        <font>
          <b/>
          <sz val="11"/>
          <family val="2"/>
        </font>
        <alignment vertical="center"/>
      </dxf>
    </rfmt>
    <rcc rId="0" sId="2" dxf="1">
      <nc r="AK437">
        <v>34.36</v>
      </nc>
      <ndxf>
        <font>
          <b/>
          <sz val="11"/>
          <family val="2"/>
        </font>
        <alignment vertical="center"/>
      </ndxf>
    </rcc>
    <rcc rId="0" sId="2" dxf="1">
      <nc r="AK438">
        <v>34.409999999999997</v>
      </nc>
      <ndxf>
        <font>
          <b/>
          <sz val="11"/>
          <family val="2"/>
        </font>
        <alignment vertical="center"/>
      </ndxf>
    </rcc>
    <rcc rId="0" sId="2" dxf="1">
      <nc r="AK439">
        <v>34.22</v>
      </nc>
      <ndxf>
        <font>
          <b/>
          <sz val="11"/>
          <family val="2"/>
        </font>
        <alignment vertical="center"/>
      </ndxf>
    </rcc>
    <rcc rId="0" sId="2" dxf="1">
      <nc r="AK440">
        <v>34.270000000000003</v>
      </nc>
      <ndxf>
        <font>
          <b/>
          <sz val="11"/>
          <family val="2"/>
        </font>
        <alignment vertical="center"/>
      </ndxf>
    </rcc>
    <rcc rId="0" sId="2" dxf="1">
      <nc r="AK441">
        <v>34.26</v>
      </nc>
      <ndxf>
        <font>
          <b/>
          <sz val="11"/>
          <family val="2"/>
        </font>
        <alignment vertical="center"/>
      </ndxf>
    </rcc>
    <rcc rId="0" sId="2" dxf="1">
      <nc r="AK442">
        <v>34.270000000000003</v>
      </nc>
      <ndxf>
        <font>
          <b/>
          <sz val="11"/>
          <family val="2"/>
        </font>
        <alignment vertical="center"/>
      </ndxf>
    </rcc>
    <rcc rId="0" sId="2" dxf="1">
      <nc r="AK443">
        <v>34.15</v>
      </nc>
      <ndxf>
        <font>
          <b/>
          <sz val="11"/>
          <family val="2"/>
        </font>
        <alignment vertical="center"/>
      </ndxf>
    </rcc>
    <rcc rId="0" sId="2" dxf="1">
      <nc r="AK444">
        <v>34.4</v>
      </nc>
      <ndxf>
        <font>
          <b/>
          <sz val="11"/>
          <family val="2"/>
        </font>
        <alignment vertical="center"/>
      </ndxf>
    </rcc>
    <rcc rId="0" sId="2" dxf="1">
      <nc r="AK445">
        <v>34.369999999999997</v>
      </nc>
      <ndxf>
        <font>
          <b/>
          <sz val="11"/>
          <family val="2"/>
        </font>
        <alignment vertical="center"/>
      </ndxf>
    </rcc>
    <rcc rId="0" sId="2" dxf="1">
      <nc r="AK446">
        <v>34.36</v>
      </nc>
      <ndxf>
        <font>
          <b/>
          <sz val="11"/>
          <family val="2"/>
        </font>
        <alignment vertical="center"/>
      </ndxf>
    </rcc>
    <rcc rId="0" sId="2" dxf="1">
      <nc r="AK447">
        <v>34.39</v>
      </nc>
      <ndxf>
        <font>
          <b/>
          <sz val="11"/>
          <family val="2"/>
        </font>
        <alignment vertical="center"/>
      </ndxf>
    </rcc>
    <rcc rId="0" sId="2" dxf="1">
      <nc r="AK448">
        <v>34.36</v>
      </nc>
      <ndxf>
        <font>
          <b/>
          <sz val="11"/>
          <family val="2"/>
        </font>
        <alignment vertical="center"/>
      </ndxf>
    </rcc>
    <rcc rId="0" sId="2" dxf="1">
      <nc r="AK449">
        <v>34.4</v>
      </nc>
      <ndxf>
        <font>
          <b/>
          <sz val="11"/>
          <family val="2"/>
        </font>
        <alignment vertical="center"/>
      </ndxf>
    </rcc>
    <rcc rId="0" sId="2" dxf="1">
      <nc r="AK450">
        <v>33.76</v>
      </nc>
      <ndxf>
        <font>
          <b/>
          <sz val="11"/>
          <family val="2"/>
        </font>
        <alignment vertical="center"/>
      </ndxf>
    </rcc>
    <rcc rId="0" sId="2" dxf="1">
      <nc r="AK451">
        <v>33.630000000000003</v>
      </nc>
      <ndxf>
        <font>
          <b/>
          <sz val="11"/>
          <family val="2"/>
        </font>
        <alignment vertical="center"/>
      </ndxf>
    </rcc>
    <rcc rId="0" sId="2" dxf="1">
      <nc r="AK452">
        <v>34.32</v>
      </nc>
      <ndxf>
        <font>
          <b/>
          <sz val="11"/>
          <family val="2"/>
        </font>
        <alignment vertical="center"/>
      </ndxf>
    </rcc>
    <rcc rId="0" sId="2" dxf="1">
      <nc r="AK453">
        <v>34.4</v>
      </nc>
      <ndxf>
        <font>
          <b/>
          <sz val="11"/>
          <family val="2"/>
        </font>
        <alignment vertical="center"/>
      </ndxf>
    </rcc>
    <rcc rId="0" sId="2" dxf="1">
      <nc r="AK454">
        <v>34.39</v>
      </nc>
      <ndxf>
        <font>
          <b/>
          <sz val="11"/>
          <family val="2"/>
        </font>
        <alignment vertical="center"/>
      </ndxf>
    </rcc>
    <rcc rId="0" sId="2" dxf="1">
      <nc r="AK455">
        <v>34.380000000000003</v>
      </nc>
      <ndxf>
        <font>
          <b/>
          <sz val="11"/>
          <family val="2"/>
        </font>
        <alignment vertical="center"/>
      </ndxf>
    </rcc>
    <rcc rId="0" sId="2" dxf="1">
      <nc r="AK456">
        <v>34.39</v>
      </nc>
      <ndxf>
        <font>
          <b/>
          <sz val="11"/>
          <family val="2"/>
        </font>
        <alignment vertical="center"/>
      </ndxf>
    </rcc>
    <rcc rId="0" sId="2" dxf="1">
      <nc r="AK457">
        <v>34.369999999999997</v>
      </nc>
      <ndxf>
        <font>
          <b/>
          <sz val="11"/>
          <family val="2"/>
        </font>
        <alignment vertical="center"/>
      </ndxf>
    </rcc>
    <rcc rId="0" sId="2" dxf="1">
      <nc r="AK458">
        <v>34.380000000000003</v>
      </nc>
      <ndxf>
        <font>
          <b/>
          <sz val="11"/>
          <family val="2"/>
        </font>
        <alignment vertical="center"/>
      </ndxf>
    </rcc>
    <rcc rId="0" sId="2" dxf="1">
      <nc r="AK459">
        <v>29.39</v>
      </nc>
      <ndxf>
        <font>
          <b/>
          <sz val="11"/>
          <family val="2"/>
        </font>
        <alignment vertical="center"/>
      </ndxf>
    </rcc>
    <rcc rId="0" sId="2" dxf="1">
      <nc r="AK460">
        <v>34.4</v>
      </nc>
      <ndxf>
        <font>
          <b/>
          <sz val="11"/>
          <family val="2"/>
        </font>
        <alignment vertical="center"/>
      </ndxf>
    </rcc>
    <rcc rId="0" sId="2" dxf="1">
      <nc r="AK461">
        <v>34.4</v>
      </nc>
      <ndxf>
        <font>
          <b/>
          <sz val="11"/>
          <family val="2"/>
        </font>
        <alignment vertical="center"/>
      </ndxf>
    </rcc>
    <rcc rId="0" sId="2" dxf="1">
      <nc r="AK462">
        <v>34.39</v>
      </nc>
      <ndxf>
        <font>
          <b/>
          <sz val="11"/>
          <family val="2"/>
        </font>
        <alignment vertical="center"/>
      </ndxf>
    </rcc>
    <rcc rId="0" sId="2" dxf="1">
      <nc r="AK463">
        <v>34.409999999999997</v>
      </nc>
      <ndxf>
        <font>
          <b/>
          <sz val="11"/>
          <family val="2"/>
        </font>
        <alignment vertical="center"/>
      </ndxf>
    </rcc>
    <rcc rId="0" sId="2" dxf="1">
      <nc r="AK464">
        <v>34.450000000000003</v>
      </nc>
      <ndxf>
        <font>
          <b/>
          <sz val="11"/>
          <family val="2"/>
        </font>
        <alignment vertical="center"/>
      </ndxf>
    </rcc>
    <rcc rId="0" sId="2" dxf="1">
      <nc r="AK465">
        <v>34.06</v>
      </nc>
      <ndxf>
        <font>
          <b/>
          <sz val="11"/>
          <family val="2"/>
        </font>
        <alignment vertical="center"/>
      </ndxf>
    </rcc>
    <rcc rId="0" sId="2" dxf="1">
      <nc r="AK466">
        <v>34.049999999999997</v>
      </nc>
      <ndxf>
        <font>
          <b/>
          <sz val="11"/>
          <family val="2"/>
        </font>
        <alignment vertical="center"/>
      </ndxf>
    </rcc>
    <rcc rId="0" sId="2" dxf="1">
      <nc r="AK467">
        <v>34.49</v>
      </nc>
      <ndxf>
        <font>
          <b/>
          <sz val="11"/>
          <family val="2"/>
        </font>
        <alignment vertical="center"/>
      </ndxf>
    </rcc>
    <rcc rId="0" sId="2" dxf="1">
      <nc r="AK468">
        <v>34.5</v>
      </nc>
      <ndxf>
        <font>
          <b/>
          <sz val="11"/>
          <family val="2"/>
        </font>
        <alignment vertical="center"/>
      </ndxf>
    </rcc>
    <rcc rId="0" sId="2" dxf="1">
      <nc r="AK469">
        <v>34.49</v>
      </nc>
      <ndxf>
        <font>
          <b/>
          <sz val="11"/>
          <family val="2"/>
        </font>
        <alignment vertical="center"/>
      </ndxf>
    </rcc>
    <rcc rId="0" sId="2" dxf="1">
      <nc r="AK470">
        <v>34.380000000000003</v>
      </nc>
      <ndxf>
        <font>
          <b/>
          <sz val="11"/>
          <family val="2"/>
        </font>
        <alignment vertical="center"/>
      </ndxf>
    </rcc>
    <rcc rId="0" sId="2" dxf="1">
      <nc r="AK471">
        <v>34.36</v>
      </nc>
      <ndxf>
        <font>
          <b/>
          <sz val="11"/>
          <family val="2"/>
        </font>
        <alignment vertical="center"/>
      </ndxf>
    </rcc>
    <rcc rId="0" sId="2" dxf="1">
      <nc r="AK472">
        <v>34.35</v>
      </nc>
      <ndxf>
        <font>
          <b/>
          <sz val="11"/>
          <family val="2"/>
        </font>
        <alignment vertical="center"/>
      </ndxf>
    </rcc>
    <rfmt sheetId="2" sqref="AK473" start="0" length="0">
      <dxf>
        <alignment horizontal="center" vertical="center"/>
        <border outline="0">
          <left/>
          <right/>
          <top/>
          <bottom/>
        </border>
      </dxf>
    </rfmt>
    <rfmt sheetId="2" sqref="AK474" start="0" length="0">
      <dxf>
        <numFmt numFmtId="30" formatCode="@"/>
        <alignment vertical="center"/>
        <border outline="0">
          <left/>
          <right/>
          <top/>
          <bottom/>
        </border>
      </dxf>
    </rfmt>
    <rcc rId="0" sId="2" dxf="1">
      <nc r="AK475" t="inlineStr">
        <is>
          <t xml:space="preserve"> </t>
        </is>
      </nc>
      <ndxf>
        <font>
          <b/>
          <sz val="11"/>
          <family val="2"/>
        </font>
        <alignment vertical="center"/>
        <border outline="0">
          <left style="medium">
            <color indexed="64"/>
          </left>
        </border>
      </ndxf>
    </rcc>
    <rcc rId="0" sId="2" dxf="1">
      <nc r="AK476">
        <v>33.97</v>
      </nc>
      <ndxf>
        <font>
          <b/>
          <sz val="11"/>
          <family val="2"/>
        </font>
        <alignment vertical="center"/>
      </ndxf>
    </rcc>
    <rcc rId="0" sId="2" dxf="1">
      <nc r="AK477">
        <v>34.46</v>
      </nc>
      <ndxf>
        <font>
          <b/>
          <sz val="11"/>
          <family val="2"/>
        </font>
        <alignment vertical="center"/>
      </ndxf>
    </rcc>
    <rcc rId="0" sId="2" dxf="1">
      <nc r="AK478">
        <v>34.31</v>
      </nc>
      <ndxf>
        <font>
          <b/>
          <sz val="11"/>
          <family val="2"/>
        </font>
        <alignment vertical="center"/>
      </ndxf>
    </rcc>
    <rcc rId="0" sId="2" dxf="1">
      <nc r="AK479">
        <v>34.71</v>
      </nc>
      <ndxf>
        <font>
          <b/>
          <sz val="11"/>
          <family val="2"/>
        </font>
        <alignment vertical="center"/>
      </ndxf>
    </rcc>
    <rcc rId="0" sId="2" dxf="1">
      <nc r="AK480">
        <v>33.9</v>
      </nc>
      <ndxf>
        <font>
          <b/>
          <sz val="11"/>
          <family val="2"/>
        </font>
        <alignment vertical="center"/>
      </ndxf>
    </rcc>
    <rfmt sheetId="2" sqref="AK481" start="0" length="0">
      <dxf>
        <alignment horizontal="center" vertical="center"/>
        <border outline="0">
          <left/>
          <right/>
          <top/>
          <bottom/>
        </border>
      </dxf>
    </rfmt>
    <rcc rId="0" sId="2" dxf="1">
      <nc r="AK482">
        <v>34.47</v>
      </nc>
      <ndxf>
        <font>
          <b/>
          <sz val="11"/>
          <family val="2"/>
        </font>
        <alignment vertical="center"/>
      </ndxf>
    </rcc>
    <rcc rId="0" sId="2" dxf="1">
      <nc r="AK483">
        <v>34.47</v>
      </nc>
      <ndxf>
        <font>
          <b/>
          <sz val="11"/>
          <family val="2"/>
        </font>
        <alignment vertical="center"/>
      </ndxf>
    </rcc>
    <rfmt sheetId="2" sqref="AK484" start="0" length="0">
      <dxf>
        <font>
          <b/>
          <sz val="11"/>
          <family val="2"/>
        </font>
        <alignment vertical="center"/>
      </dxf>
    </rfmt>
    <rcc rId="0" sId="2" dxf="1">
      <nc r="AK485">
        <v>34.299999999999997</v>
      </nc>
      <ndxf>
        <font>
          <b/>
          <sz val="11"/>
          <family val="2"/>
        </font>
        <alignment vertical="center"/>
        <border outline="0">
          <left style="medium">
            <color indexed="64"/>
          </left>
        </border>
      </ndxf>
    </rcc>
    <rcc rId="0" sId="2" dxf="1">
      <nc r="AK486">
        <v>34.29</v>
      </nc>
      <ndxf>
        <font>
          <b/>
          <sz val="11"/>
          <family val="2"/>
        </font>
        <alignment vertical="center"/>
      </ndxf>
    </rcc>
    <rfmt sheetId="2" sqref="AK487" start="0" length="0">
      <dxf>
        <alignment vertical="center"/>
        <border outline="0">
          <left style="medium">
            <color indexed="64"/>
          </left>
        </border>
      </dxf>
    </rfmt>
    <rcc rId="0" sId="2" dxf="1">
      <nc r="AK488">
        <v>34.29</v>
      </nc>
      <ndxf>
        <font>
          <b/>
          <sz val="11"/>
          <family val="2"/>
        </font>
        <alignment vertical="center"/>
      </ndxf>
    </rcc>
    <rcc rId="0" sId="2" dxf="1">
      <nc r="AK489">
        <v>34.08</v>
      </nc>
      <ndxf>
        <font>
          <b/>
          <sz val="11"/>
          <family val="2"/>
        </font>
        <alignment vertical="center"/>
      </ndxf>
    </rcc>
    <rcc rId="0" sId="2" dxf="1">
      <nc r="AK490">
        <v>35.4</v>
      </nc>
      <ndxf>
        <font>
          <b/>
          <sz val="11"/>
          <family val="2"/>
        </font>
        <alignment vertical="center"/>
      </ndxf>
    </rcc>
    <rfmt sheetId="2" sqref="AK491" start="0" length="0">
      <dxf>
        <font>
          <b/>
          <sz val="11"/>
          <family val="2"/>
        </font>
        <alignment vertical="center"/>
      </dxf>
    </rfmt>
    <rfmt sheetId="2" sqref="AK492" start="0" length="0">
      <dxf>
        <font>
          <b/>
          <sz val="11"/>
          <family val="2"/>
        </font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  <border outline="0">
          <left/>
        </border>
      </dxf>
    </rfmt>
    <rfmt sheetId="2" sqref="AK495" start="0" length="0">
      <dxf>
        <alignment vertical="center"/>
        <border outline="0">
          <left style="medium">
            <color indexed="64"/>
          </left>
        </border>
      </dxf>
    </rfmt>
    <rcc rId="0" sId="2" dxf="1">
      <nc r="AK496">
        <v>34.35</v>
      </nc>
      <ndxf>
        <font>
          <b/>
          <sz val="11"/>
          <family val="2"/>
        </font>
        <alignment vertical="center"/>
        <border outline="0">
          <left style="medium">
            <color indexed="64"/>
          </left>
        </border>
      </ndxf>
    </rcc>
    <rfmt sheetId="2" sqref="AK497" start="0" length="0">
      <dxf>
        <alignment vertical="center"/>
        <border outline="0">
          <left/>
        </border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4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L$1:$AL$1048576" dn="Z_50921383_7DBA_4510_9D4A_313E4C433247_.wvu.Cols" sId="2"/>
    <undo index="65535" exp="area" ref3D="1" dr="$AK$1:$AK$1048576" dn="Z_50921383_7DBA_4510_9D4A_313E4C433247_.wvu.Cols" sId="2"/>
    <undo index="65535" exp="area" ref3D="1" dr="$Y$2:$AK$490" dn="Z_50921383_7DBA_4510_9D4A_313E4C433247_.wvu.FilterData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K$1:$AK$1048576" dn="Z_2A64C2BC_53ED_460F_8F73_8F31D0C747C5_.wvu.Col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Y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K$1:$AK$1048576" dn="Z_82F56373_E05D_41C7_B25F_5B0E512A2CDD_.wvu.Col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Y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K$1:$AK$1048576" dn="Z_D36219D0_A7BF_4FA8_8DD8_488F13E3673E_.wvu.Col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K$1:$AK$1048576" dn="Z_8DC3BF2D_804D_41E7_9D94_D62D5D3A81A6_.wvu.Col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K$1:$AK$1048576" dn="Z_C22417F1_0922_495C_826E_BDAEA7C2F5B1_.wvu.Cols" sId="2"/>
    <undo index="65535" exp="area" ref3D="1" dr="$AK$1:$AL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K$1:$AL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 xml:space="preserve"> MER 2012/13</t>
        </is>
      </nc>
      <ndxf>
        <font>
          <b/>
          <sz val="11"/>
          <family val="2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cc rId="0" sId="2" dxf="1">
      <nc r="AK5">
        <v>34.619999999999997</v>
      </nc>
      <ndxf>
        <font>
          <b/>
          <sz val="11"/>
          <family val="2"/>
        </font>
        <alignment vertical="center"/>
      </ndxf>
    </rcc>
    <rcc rId="0" sId="2" dxf="1">
      <nc r="AK6">
        <v>34.39</v>
      </nc>
      <ndxf>
        <font>
          <b/>
          <sz val="11"/>
          <family val="2"/>
        </font>
        <alignment vertical="center"/>
      </ndxf>
    </rcc>
    <rcc rId="0" sId="2" dxf="1">
      <nc r="AK7">
        <v>33.74</v>
      </nc>
      <ndxf>
        <font>
          <b/>
          <sz val="11"/>
          <family val="2"/>
        </font>
        <alignment vertical="center"/>
      </ndxf>
    </rcc>
    <rcc rId="0" sId="2" dxf="1">
      <nc r="AK8">
        <v>34.47</v>
      </nc>
      <ndxf>
        <font>
          <b/>
          <sz val="11"/>
          <family val="2"/>
        </font>
        <alignment vertical="center"/>
      </ndxf>
    </rcc>
    <rcc rId="0" sId="2" dxf="1">
      <nc r="AK9">
        <v>34.42</v>
      </nc>
      <ndxf>
        <font>
          <b/>
          <sz val="11"/>
          <family val="2"/>
        </font>
        <alignment vertical="center"/>
      </ndxf>
    </rcc>
    <rcc rId="0" sId="2" dxf="1">
      <nc r="AK10">
        <v>34.26</v>
      </nc>
      <ndxf>
        <font>
          <b/>
          <sz val="11"/>
          <family val="2"/>
        </font>
        <alignment vertical="center"/>
      </ndxf>
    </rcc>
    <rcc rId="0" sId="2" dxf="1">
      <nc r="AK11">
        <v>34.25</v>
      </nc>
      <ndxf>
        <font>
          <b/>
          <sz val="11"/>
          <family val="2"/>
        </font>
        <alignment vertical="center"/>
      </ndxf>
    </rcc>
    <rcc rId="0" sId="2" dxf="1">
      <nc r="AK12">
        <v>34.270000000000003</v>
      </nc>
      <ndxf>
        <font>
          <b/>
          <sz val="11"/>
          <family val="2"/>
        </font>
        <alignment vertical="center"/>
      </ndxf>
    </rcc>
    <rcc rId="0" sId="2" dxf="1">
      <nc r="AK13">
        <v>34.25</v>
      </nc>
      <ndxf>
        <font>
          <b/>
          <sz val="11"/>
          <family val="2"/>
        </font>
        <alignment vertical="center"/>
      </ndxf>
    </rcc>
    <rcc rId="0" sId="2" dxf="1">
      <nc r="AK14">
        <v>34.32</v>
      </nc>
      <ndxf>
        <font>
          <b/>
          <sz val="11"/>
          <family val="2"/>
        </font>
        <alignment vertical="center"/>
      </ndxf>
    </rcc>
    <rcc rId="0" sId="2" dxf="1">
      <nc r="AK15">
        <v>34.32</v>
      </nc>
      <ndxf>
        <font>
          <b/>
          <sz val="11"/>
          <family val="2"/>
        </font>
        <alignment vertical="center"/>
      </ndxf>
    </rcc>
    <rcc rId="0" sId="2" dxf="1">
      <nc r="AK16">
        <v>34.450000000000003</v>
      </nc>
      <ndxf>
        <font>
          <b/>
          <sz val="11"/>
          <family val="2"/>
        </font>
        <alignment vertical="center"/>
      </ndxf>
    </rcc>
    <rcc rId="0" sId="2" dxf="1">
      <nc r="AK17">
        <v>34.35</v>
      </nc>
      <ndxf>
        <font>
          <b/>
          <sz val="11"/>
          <family val="2"/>
        </font>
        <alignment vertical="center"/>
      </ndxf>
    </rcc>
    <rcc rId="0" sId="2" dxf="1">
      <nc r="AK18">
        <v>30</v>
      </nc>
      <ndxf>
        <font>
          <b/>
          <sz val="11"/>
          <family val="2"/>
        </font>
        <alignment vertical="center"/>
      </ndxf>
    </rcc>
    <rcc rId="0" sId="2" dxf="1">
      <nc r="AK19">
        <v>34.450000000000003</v>
      </nc>
      <ndxf>
        <font>
          <b/>
          <sz val="11"/>
          <family val="2"/>
        </font>
        <alignment vertical="center"/>
      </ndxf>
    </rcc>
    <rcc rId="0" sId="2" dxf="1">
      <nc r="AK20">
        <v>33.33</v>
      </nc>
      <ndxf>
        <font>
          <b/>
          <sz val="11"/>
          <family val="2"/>
        </font>
        <alignment vertical="center"/>
      </ndxf>
    </rcc>
    <rcc rId="0" sId="2" dxf="1">
      <nc r="AK21">
        <v>33.340000000000003</v>
      </nc>
      <ndxf>
        <font>
          <b/>
          <sz val="11"/>
          <family val="2"/>
        </font>
        <alignment vertical="center"/>
      </ndxf>
    </rcc>
    <rcc rId="0" sId="2" dxf="1">
      <nc r="AK22">
        <v>33.32</v>
      </nc>
      <ndxf>
        <font>
          <b/>
          <sz val="11"/>
          <family val="2"/>
        </font>
        <alignment vertical="center"/>
      </ndxf>
    </rcc>
    <rcc rId="0" sId="2" dxf="1">
      <nc r="AK23">
        <v>34.24</v>
      </nc>
      <ndxf>
        <font>
          <b/>
          <sz val="11"/>
          <family val="2"/>
        </font>
        <alignment vertical="center"/>
      </ndxf>
    </rcc>
    <rfmt sheetId="2" sqref="AK24" start="0" length="0">
      <dxf>
        <font>
          <b/>
          <sz val="11"/>
          <family val="2"/>
        </font>
        <alignment vertical="center"/>
      </dxf>
    </rfmt>
    <rcc rId="0" sId="2" dxf="1">
      <nc r="AK25">
        <v>34.44</v>
      </nc>
      <ndxf>
        <font>
          <b/>
          <sz val="11"/>
          <family val="2"/>
        </font>
        <alignment vertical="center"/>
      </ndxf>
    </rcc>
    <rcc rId="0" sId="2" dxf="1">
      <nc r="AK26">
        <v>34.299999999999997</v>
      </nc>
      <ndxf>
        <font>
          <b/>
          <sz val="11"/>
          <family val="2"/>
        </font>
        <alignment vertical="center"/>
      </ndxf>
    </rcc>
    <rcc rId="0" sId="2" dxf="1">
      <nc r="AK27">
        <v>34.31</v>
      </nc>
      <ndxf>
        <font>
          <b/>
          <sz val="11"/>
          <family val="2"/>
        </font>
        <alignment vertical="center"/>
      </ndxf>
    </rcc>
    <rcc rId="0" sId="2" dxf="1">
      <nc r="AK28">
        <v>33.39</v>
      </nc>
      <ndxf>
        <font>
          <b/>
          <sz val="11"/>
          <family val="2"/>
        </font>
        <alignment vertical="center"/>
      </ndxf>
    </rcc>
    <rcc rId="0" sId="2" dxf="1">
      <nc r="AK29">
        <v>33.4</v>
      </nc>
      <ndxf>
        <font>
          <b/>
          <sz val="11"/>
          <family val="2"/>
        </font>
        <alignment vertical="center"/>
      </ndxf>
    </rcc>
    <rcc rId="0" sId="2" dxf="1">
      <nc r="AK30">
        <v>33.35</v>
      </nc>
      <ndxf>
        <font>
          <b/>
          <sz val="11"/>
          <family val="2"/>
        </font>
        <alignment vertical="center"/>
      </ndxf>
    </rcc>
    <rcc rId="0" sId="2" dxf="1">
      <nc r="AK31">
        <v>33.409999999999997</v>
      </nc>
      <ndxf>
        <font>
          <b/>
          <sz val="11"/>
          <family val="2"/>
        </font>
        <alignment vertical="center"/>
      </ndxf>
    </rcc>
    <rcc rId="0" sId="2" dxf="1">
      <nc r="AK32">
        <v>33.880000000000003</v>
      </nc>
      <ndxf>
        <font>
          <b/>
          <sz val="11"/>
          <family val="2"/>
        </font>
        <alignment vertical="center"/>
      </ndxf>
    </rcc>
    <rcc rId="0" sId="2" dxf="1">
      <nc r="AK33">
        <v>29.53</v>
      </nc>
      <ndxf>
        <font>
          <b/>
          <sz val="11"/>
          <family val="2"/>
        </font>
        <alignment vertical="center"/>
      </ndxf>
    </rcc>
    <rcc rId="0" sId="2" dxf="1">
      <nc r="AK34">
        <v>29.53</v>
      </nc>
      <ndxf>
        <font>
          <b/>
          <sz val="11"/>
          <family val="2"/>
        </font>
        <alignment vertical="center"/>
      </ndxf>
    </rcc>
    <rcc rId="0" sId="2" dxf="1">
      <nc r="AK35">
        <v>29.53</v>
      </nc>
      <ndxf>
        <font>
          <b/>
          <sz val="11"/>
          <family val="2"/>
        </font>
        <alignment vertical="center"/>
      </ndxf>
    </rcc>
    <rcc rId="0" sId="2" dxf="1">
      <nc r="AK36">
        <v>34.74</v>
      </nc>
      <ndxf>
        <font>
          <b/>
          <sz val="11"/>
          <family val="2"/>
        </font>
        <alignment vertical="center"/>
      </ndxf>
    </rcc>
    <rcc rId="0" sId="2" dxf="1">
      <nc r="AK37">
        <v>34.229999999999997</v>
      </nc>
      <ndxf>
        <font>
          <b/>
          <sz val="11"/>
          <family val="2"/>
        </font>
        <alignment vertical="center"/>
      </ndxf>
    </rcc>
    <rcc rId="0" sId="2" dxf="1">
      <nc r="AK38">
        <v>34.21</v>
      </nc>
      <ndxf>
        <font>
          <b/>
          <sz val="11"/>
          <family val="2"/>
        </font>
        <alignment vertical="center"/>
      </ndxf>
    </rcc>
    <rcc rId="0" sId="2" dxf="1">
      <nc r="AK39">
        <v>34.21</v>
      </nc>
      <ndxf>
        <font>
          <b/>
          <sz val="11"/>
          <family val="2"/>
        </font>
        <alignment vertical="center"/>
      </ndxf>
    </rcc>
    <rcc rId="0" sId="2" dxf="1">
      <nc r="AK40">
        <v>34.200000000000003</v>
      </nc>
      <ndxf>
        <font>
          <b/>
          <sz val="11"/>
          <family val="2"/>
        </font>
        <alignment vertical="center"/>
      </ndxf>
    </rcc>
    <rcc rId="0" sId="2" dxf="1">
      <nc r="AK41">
        <v>34.21</v>
      </nc>
      <ndxf>
        <font>
          <b/>
          <sz val="11"/>
          <family val="2"/>
        </font>
        <alignment vertical="center"/>
      </ndxf>
    </rcc>
    <rcc rId="0" sId="2" dxf="1">
      <nc r="AK42">
        <v>33.85</v>
      </nc>
      <ndxf>
        <font>
          <b/>
          <sz val="11"/>
          <family val="2"/>
        </font>
        <alignment vertical="center"/>
      </ndxf>
    </rcc>
    <rcc rId="0" sId="2" dxf="1">
      <nc r="AK43">
        <v>34.369999999999997</v>
      </nc>
      <ndxf>
        <font>
          <b/>
          <sz val="11"/>
          <family val="2"/>
        </font>
        <alignment vertical="center"/>
      </ndxf>
    </rcc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cc rId="0" sId="2" dxf="1">
      <nc r="AK46">
        <v>33.71</v>
      </nc>
      <ndxf>
        <font>
          <b/>
          <sz val="11"/>
          <family val="2"/>
        </font>
        <alignment vertical="center"/>
      </ndxf>
    </rcc>
    <rcc rId="0" sId="2" dxf="1">
      <nc r="AK47">
        <v>33.71</v>
      </nc>
      <ndxf>
        <font>
          <b/>
          <sz val="11"/>
          <family val="2"/>
        </font>
        <alignment vertical="center"/>
      </ndxf>
    </rcc>
    <rcc rId="0" sId="2" dxf="1">
      <nc r="AK48">
        <v>33.71</v>
      </nc>
      <ndxf>
        <font>
          <b/>
          <sz val="11"/>
          <family val="2"/>
        </font>
        <alignment vertical="center"/>
      </ndxf>
    </rcc>
    <rcc rId="0" sId="2" dxf="1">
      <nc r="AK49">
        <v>34.31</v>
      </nc>
      <ndxf>
        <font>
          <b/>
          <sz val="11"/>
          <family val="2"/>
        </font>
        <alignment vertical="center"/>
      </ndxf>
    </rcc>
    <rcc rId="0" sId="2" dxf="1">
      <nc r="AK50">
        <v>34.43</v>
      </nc>
      <ndxf>
        <font>
          <b/>
          <sz val="11"/>
          <family val="2"/>
        </font>
        <alignment vertical="center"/>
      </ndxf>
    </rcc>
    <rcc rId="0" sId="2" dxf="1">
      <nc r="AK51">
        <v>33.4</v>
      </nc>
      <ndxf>
        <font>
          <b/>
          <sz val="11"/>
          <family val="2"/>
        </font>
        <alignment vertical="center"/>
      </ndxf>
    </rcc>
    <rcc rId="0" sId="2" dxf="1">
      <nc r="AK52">
        <v>33.4</v>
      </nc>
      <ndxf>
        <font>
          <b/>
          <sz val="11"/>
          <family val="2"/>
        </font>
        <alignment vertical="center"/>
      </ndxf>
    </rcc>
    <rcc rId="0" sId="2" dxf="1">
      <nc r="AK53">
        <v>33.4</v>
      </nc>
      <ndxf>
        <font>
          <b/>
          <sz val="11"/>
          <family val="2"/>
        </font>
        <alignment vertical="center"/>
      </ndxf>
    </rcc>
    <rcc rId="0" sId="2" dxf="1">
      <nc r="AK54">
        <v>34.369999999999997</v>
      </nc>
      <ndxf>
        <font>
          <b/>
          <sz val="11"/>
          <family val="2"/>
        </font>
        <alignment vertical="center"/>
      </ndxf>
    </rcc>
    <rcc rId="0" sId="2" dxf="1">
      <nc r="AK55">
        <v>34.36</v>
      </nc>
      <ndxf>
        <font>
          <b/>
          <sz val="11"/>
          <family val="2"/>
        </font>
        <alignment vertical="center"/>
      </ndxf>
    </rcc>
    <rcc rId="0" sId="2" dxf="1">
      <nc r="AK56">
        <v>34.39</v>
      </nc>
      <ndxf>
        <font>
          <b/>
          <sz val="11"/>
          <family val="2"/>
        </font>
        <alignment vertical="center"/>
      </ndxf>
    </rcc>
    <rcc rId="0" sId="2" dxf="1">
      <nc r="AK57">
        <v>33.57</v>
      </nc>
      <ndxf>
        <font>
          <b/>
          <sz val="11"/>
          <family val="2"/>
        </font>
        <alignment vertical="center"/>
      </ndxf>
    </rcc>
    <rcc rId="0" sId="2" dxf="1">
      <nc r="AK58">
        <v>33.51</v>
      </nc>
      <ndxf>
        <font>
          <b/>
          <sz val="11"/>
          <family val="2"/>
        </font>
        <alignment vertical="center"/>
      </ndxf>
    </rcc>
    <rcc rId="0" sId="2" dxf="1">
      <nc r="AK59">
        <v>34.44</v>
      </nc>
      <ndxf>
        <font>
          <b/>
          <sz val="11"/>
          <family val="2"/>
        </font>
        <alignment vertical="center"/>
      </ndxf>
    </rcc>
    <rcc rId="0" sId="2" dxf="1">
      <nc r="AK60">
        <v>34.26</v>
      </nc>
      <ndxf>
        <font>
          <b/>
          <sz val="11"/>
          <family val="2"/>
        </font>
        <alignment vertical="center"/>
      </ndxf>
    </rcc>
    <rcc rId="0" sId="2" dxf="1">
      <nc r="AK61">
        <v>34.25</v>
      </nc>
      <ndxf>
        <font>
          <b/>
          <sz val="11"/>
          <family val="2"/>
        </font>
        <alignment vertical="center"/>
      </ndxf>
    </rcc>
    <rcc rId="0" sId="2" dxf="1">
      <nc r="AK62">
        <v>34.26</v>
      </nc>
      <ndxf>
        <font>
          <b/>
          <sz val="11"/>
          <family val="2"/>
        </font>
        <alignment vertical="center"/>
      </ndxf>
    </rcc>
    <rcc rId="0" sId="2" dxf="1">
      <nc r="AK63">
        <v>34.26</v>
      </nc>
      <ndxf>
        <font>
          <b/>
          <sz val="11"/>
          <family val="2"/>
        </font>
        <alignment vertical="center"/>
      </ndxf>
    </rcc>
    <rcc rId="0" sId="2" dxf="1">
      <nc r="AK64">
        <v>34.35</v>
      </nc>
      <ndxf>
        <font>
          <b/>
          <sz val="11"/>
          <family val="2"/>
        </font>
        <alignment vertical="center"/>
      </ndxf>
    </rcc>
    <rcc rId="0" sId="2" dxf="1">
      <nc r="AK65">
        <v>34.270000000000003</v>
      </nc>
      <ndxf>
        <font>
          <b/>
          <sz val="11"/>
          <family val="2"/>
        </font>
        <alignment vertical="center"/>
      </ndxf>
    </rcc>
    <rcc rId="0" sId="2" dxf="1">
      <nc r="AK66">
        <v>34.42</v>
      </nc>
      <ndxf>
        <font>
          <b/>
          <sz val="11"/>
          <family val="2"/>
        </font>
        <alignment vertical="center"/>
      </ndxf>
    </rcc>
    <rcc rId="0" sId="2" dxf="1">
      <nc r="AK67">
        <v>34.409999999999997</v>
      </nc>
      <ndxf>
        <font>
          <b/>
          <sz val="11"/>
          <family val="2"/>
        </font>
        <alignment vertical="center"/>
      </ndxf>
    </rcc>
    <rcc rId="0" sId="2" dxf="1">
      <nc r="AK68">
        <v>34.229999999999997</v>
      </nc>
      <ndxf>
        <font>
          <b/>
          <sz val="11"/>
          <family val="2"/>
        </font>
        <alignment vertical="center"/>
      </ndxf>
    </rcc>
    <rcc rId="0" sId="2" dxf="1">
      <nc r="AK69">
        <v>34.200000000000003</v>
      </nc>
      <ndxf>
        <font>
          <b/>
          <sz val="11"/>
          <family val="2"/>
        </font>
        <alignment vertical="center"/>
      </ndxf>
    </rcc>
    <rcc rId="0" sId="2" dxf="1">
      <nc r="AK70">
        <v>34.450000000000003</v>
      </nc>
      <ndxf>
        <font>
          <b/>
          <sz val="11"/>
          <family val="2"/>
        </font>
        <alignment vertical="center"/>
      </ndxf>
    </rcc>
    <rcc rId="0" sId="2" dxf="1">
      <nc r="AK71">
        <v>34.36</v>
      </nc>
      <ndxf>
        <font>
          <b/>
          <sz val="11"/>
          <family val="2"/>
        </font>
        <alignment vertical="center"/>
      </ndxf>
    </rcc>
    <rcc rId="0" sId="2" dxf="1">
      <nc r="AK72">
        <v>34.43</v>
      </nc>
      <ndxf>
        <font>
          <b/>
          <sz val="11"/>
          <family val="2"/>
        </font>
        <alignment vertical="center"/>
      </ndxf>
    </rcc>
    <rcc rId="0" sId="2" dxf="1">
      <nc r="AK73">
        <v>34.44</v>
      </nc>
      <ndxf>
        <font>
          <b/>
          <sz val="11"/>
          <family val="2"/>
        </font>
        <alignment vertical="center"/>
      </ndxf>
    </rcc>
    <rcc rId="0" sId="2" dxf="1">
      <nc r="AK74">
        <v>34.380000000000003</v>
      </nc>
      <ndxf>
        <font>
          <b/>
          <sz val="11"/>
          <family val="2"/>
        </font>
        <alignment vertical="center"/>
      </ndxf>
    </rcc>
    <rcc rId="0" sId="2" dxf="1">
      <nc r="AK75">
        <v>34.24</v>
      </nc>
      <ndxf>
        <font>
          <b/>
          <sz val="11"/>
          <family val="2"/>
        </font>
        <alignment vertical="center"/>
      </ndxf>
    </rcc>
    <rcc rId="0" sId="2" dxf="1">
      <nc r="AK76">
        <v>33.19</v>
      </nc>
      <ndxf>
        <font>
          <b/>
          <sz val="11"/>
          <family val="2"/>
        </font>
        <alignment vertical="center"/>
      </ndxf>
    </rcc>
    <rcc rId="0" sId="2" dxf="1">
      <nc r="AK77">
        <v>33.75</v>
      </nc>
      <ndxf>
        <font>
          <b/>
          <sz val="11"/>
          <family val="2"/>
        </font>
        <alignment vertical="center"/>
      </ndxf>
    </rcc>
    <rcc rId="0" sId="2" dxf="1">
      <nc r="AK78">
        <v>34.35</v>
      </nc>
      <ndxf>
        <font>
          <b/>
          <sz val="11"/>
          <family val="2"/>
        </font>
        <alignment vertical="center"/>
      </ndxf>
    </rcc>
    <rcc rId="0" sId="2" dxf="1">
      <nc r="AK79">
        <v>34.44</v>
      </nc>
      <ndxf>
        <font>
          <b/>
          <sz val="11"/>
          <family val="2"/>
        </font>
        <alignment vertical="center"/>
      </ndxf>
    </rcc>
    <rcc rId="0" sId="2" dxf="1">
      <nc r="AK80">
        <v>34.090000000000003</v>
      </nc>
      <ndxf>
        <font>
          <b/>
          <sz val="11"/>
          <family val="2"/>
        </font>
        <alignment vertical="center"/>
      </ndxf>
    </rcc>
    <rcc rId="0" sId="2" dxf="1">
      <nc r="AK81">
        <v>33.92</v>
      </nc>
      <ndxf>
        <font>
          <b/>
          <sz val="11"/>
          <family val="2"/>
        </font>
        <alignment vertical="center"/>
      </ndxf>
    </rcc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cc rId="0" sId="2" dxf="1">
      <nc r="AK84">
        <v>34.57</v>
      </nc>
      <ndxf>
        <font>
          <b/>
          <sz val="11"/>
          <family val="2"/>
        </font>
        <alignment vertical="center"/>
      </ndxf>
    </rcc>
    <rcc rId="0" sId="2" dxf="1">
      <nc r="AK85">
        <v>34.25</v>
      </nc>
      <ndxf>
        <font>
          <b/>
          <sz val="11"/>
          <family val="2"/>
        </font>
        <alignment vertical="center"/>
      </ndxf>
    </rcc>
    <rcc rId="0" sId="2" dxf="1">
      <nc r="AK86">
        <v>34.36</v>
      </nc>
      <ndxf>
        <font>
          <b/>
          <sz val="11"/>
          <family val="2"/>
        </font>
        <alignment vertical="center"/>
      </ndxf>
    </rcc>
    <rcc rId="0" sId="2" dxf="1">
      <nc r="AK87">
        <v>34.42</v>
      </nc>
      <ndxf>
        <font>
          <b/>
          <sz val="11"/>
          <family val="2"/>
        </font>
        <alignment vertical="center"/>
      </ndxf>
    </rcc>
    <rcc rId="0" sId="2" dxf="1">
      <nc r="AK88">
        <v>34.36</v>
      </nc>
      <ndxf>
        <font>
          <b/>
          <sz val="11"/>
          <family val="2"/>
        </font>
        <alignment vertical="center"/>
      </ndxf>
    </rcc>
    <rcc rId="0" sId="2" dxf="1">
      <nc r="AK89">
        <v>34.25</v>
      </nc>
      <ndxf>
        <font>
          <b/>
          <sz val="11"/>
          <family val="2"/>
        </font>
        <alignment vertical="center"/>
      </ndxf>
    </rcc>
    <rcc rId="0" sId="2" dxf="1">
      <nc r="AK90">
        <v>34.18</v>
      </nc>
      <ndxf>
        <font>
          <b/>
          <sz val="11"/>
          <family val="2"/>
        </font>
        <alignment vertical="center"/>
      </ndxf>
    </rcc>
    <rcc rId="0" sId="2" dxf="1">
      <nc r="AK91">
        <v>34.159999999999997</v>
      </nc>
      <ndxf>
        <font>
          <b/>
          <sz val="11"/>
          <family val="2"/>
        </font>
        <alignment vertical="center"/>
      </ndxf>
    </rcc>
    <rcc rId="0" sId="2" dxf="1">
      <nc r="AK92">
        <v>34.450000000000003</v>
      </nc>
      <ndxf>
        <font>
          <b/>
          <sz val="11"/>
          <family val="2"/>
        </font>
        <alignment vertical="center"/>
      </ndxf>
    </rcc>
    <rcc rId="0" sId="2" dxf="1">
      <nc r="AK93">
        <v>34.96</v>
      </nc>
      <ndxf>
        <font>
          <b/>
          <sz val="11"/>
          <family val="2"/>
        </font>
        <alignment vertical="center"/>
      </ndxf>
    </rcc>
    <rcc rId="0" sId="2" dxf="1">
      <nc r="AK94">
        <v>34.25</v>
      </nc>
      <ndxf>
        <font>
          <b/>
          <sz val="11"/>
          <family val="2"/>
        </font>
        <alignment vertical="center"/>
      </ndxf>
    </rcc>
    <rcc rId="0" sId="2" dxf="1">
      <nc r="AK95">
        <v>34.14</v>
      </nc>
      <ndxf>
        <font>
          <b/>
          <sz val="11"/>
          <family val="2"/>
        </font>
        <alignment vertical="center"/>
      </ndxf>
    </rcc>
    <rcc rId="0" sId="2" dxf="1">
      <nc r="AK96">
        <v>34.35</v>
      </nc>
      <ndxf>
        <font>
          <b/>
          <sz val="11"/>
          <family val="2"/>
        </font>
        <alignment vertical="center"/>
      </ndxf>
    </rcc>
    <rcc rId="0" sId="2" dxf="1">
      <nc r="AK97">
        <v>34.31</v>
      </nc>
      <ndxf>
        <font>
          <b/>
          <sz val="11"/>
          <family val="2"/>
        </font>
        <alignment vertical="center"/>
      </ndxf>
    </rcc>
    <rcc rId="0" sId="2" dxf="1">
      <nc r="AK98">
        <v>34.159999999999997</v>
      </nc>
      <ndxf>
        <font>
          <b/>
          <sz val="11"/>
          <family val="2"/>
        </font>
        <alignment vertical="center"/>
      </ndxf>
    </rcc>
    <rcc rId="0" sId="2" dxf="1">
      <nc r="AK99">
        <v>34.71</v>
      </nc>
      <ndxf>
        <font>
          <b/>
          <sz val="11"/>
          <family val="2"/>
        </font>
        <alignment vertical="center"/>
      </ndxf>
    </rcc>
    <rcc rId="0" sId="2" dxf="1">
      <nc r="AK100">
        <v>34.68</v>
      </nc>
      <ndxf>
        <font>
          <b/>
          <sz val="11"/>
          <family val="2"/>
        </font>
        <alignment vertical="center"/>
      </ndxf>
    </rcc>
    <rcc rId="0" sId="2" dxf="1">
      <nc r="AK101">
        <v>34.76</v>
      </nc>
      <ndxf>
        <font>
          <b/>
          <sz val="11"/>
          <family val="2"/>
        </font>
        <alignment vertical="center"/>
      </ndxf>
    </rcc>
    <rcc rId="0" sId="2" dxf="1">
      <nc r="AK102">
        <v>34.71</v>
      </nc>
      <ndxf>
        <font>
          <b/>
          <sz val="11"/>
          <family val="2"/>
        </font>
        <alignment vertical="center"/>
      </ndxf>
    </rcc>
    <rcc rId="0" sId="2" dxf="1">
      <nc r="AK103">
        <v>34.46</v>
      </nc>
      <ndxf>
        <font>
          <b/>
          <sz val="11"/>
          <family val="2"/>
        </font>
        <alignment vertical="center"/>
      </ndxf>
    </rcc>
    <rcc rId="0" sId="2" dxf="1">
      <nc r="AK104">
        <v>34.46</v>
      </nc>
      <ndxf>
        <font>
          <b/>
          <sz val="11"/>
          <family val="2"/>
        </font>
        <alignment vertical="center"/>
      </ndxf>
    </rcc>
    <rcc rId="0" sId="2" dxf="1">
      <nc r="AK105">
        <v>34.46</v>
      </nc>
      <ndxf>
        <font>
          <b/>
          <sz val="11"/>
          <family val="2"/>
        </font>
        <alignment vertical="center"/>
      </ndxf>
    </rcc>
    <rcc rId="0" sId="2" dxf="1">
      <nc r="AK106">
        <v>34.44</v>
      </nc>
      <ndxf>
        <font>
          <b/>
          <sz val="11"/>
          <family val="2"/>
        </font>
        <alignment vertical="center"/>
      </ndxf>
    </rcc>
    <rcc rId="0" sId="2" dxf="1">
      <nc r="AK107">
        <v>34.44</v>
      </nc>
      <ndxf>
        <font>
          <b/>
          <sz val="11"/>
          <family val="2"/>
        </font>
        <alignment vertical="center"/>
      </ndxf>
    </rcc>
    <rcc rId="0" sId="2" dxf="1">
      <nc r="AK108">
        <v>34.44</v>
      </nc>
      <ndxf>
        <font>
          <b/>
          <sz val="11"/>
          <family val="2"/>
        </font>
        <alignment vertical="center"/>
      </ndxf>
    </rcc>
    <rfmt sheetId="2" sqref="AK109" start="0" length="0">
      <dxf>
        <font>
          <b/>
          <sz val="11"/>
          <family val="2"/>
        </font>
        <alignment vertical="center"/>
      </dxf>
    </rfmt>
    <rcc rId="0" sId="2" dxf="1">
      <nc r="AK110">
        <v>34.1</v>
      </nc>
      <ndxf>
        <font>
          <b/>
          <sz val="11"/>
          <family val="2"/>
        </font>
        <alignment vertical="center"/>
      </ndxf>
    </rcc>
    <rcc rId="0" sId="2" dxf="1">
      <nc r="AK111">
        <v>34.28</v>
      </nc>
      <ndxf>
        <font>
          <b/>
          <sz val="11"/>
          <family val="2"/>
        </font>
        <alignment vertical="center"/>
      </ndxf>
    </rcc>
    <rcc rId="0" sId="2" dxf="1">
      <nc r="AK112">
        <v>34.229999999999997</v>
      </nc>
      <ndxf>
        <font>
          <b/>
          <sz val="11"/>
          <family val="2"/>
        </font>
        <alignment vertical="center"/>
      </ndxf>
    </rcc>
    <rcc rId="0" sId="2" dxf="1">
      <nc r="AK113">
        <v>34.31</v>
      </nc>
      <ndxf>
        <font>
          <b/>
          <sz val="11"/>
          <family val="2"/>
        </font>
        <alignment vertical="center"/>
      </ndxf>
    </rcc>
    <rcc rId="0" sId="2" dxf="1">
      <nc r="AK114">
        <v>34.299999999999997</v>
      </nc>
      <ndxf>
        <font>
          <b/>
          <sz val="11"/>
          <family val="2"/>
        </font>
        <alignment vertical="center"/>
      </ndxf>
    </rcc>
    <rcc rId="0" sId="2" dxf="1">
      <nc r="AK115">
        <v>34.299999999999997</v>
      </nc>
      <ndxf>
        <font>
          <b/>
          <sz val="11"/>
          <family val="2"/>
        </font>
        <alignment vertical="center"/>
      </ndxf>
    </rcc>
    <rfmt sheetId="2" sqref="AK116" start="0" length="0">
      <dxf>
        <font>
          <b/>
          <sz val="11"/>
          <family val="2"/>
        </font>
        <alignment vertical="center"/>
      </dxf>
    </rfmt>
    <rcc rId="0" sId="2" dxf="1">
      <nc r="AK117">
        <v>34.270000000000003</v>
      </nc>
      <ndxf>
        <font>
          <b/>
          <sz val="11"/>
          <family val="2"/>
        </font>
        <alignment vertical="center"/>
      </ndxf>
    </rcc>
    <rcc rId="0" sId="2" dxf="1">
      <nc r="AK118">
        <v>33.44</v>
      </nc>
      <ndxf>
        <font>
          <b/>
          <sz val="11"/>
          <family val="2"/>
        </font>
        <alignment vertical="center"/>
      </ndxf>
    </rcc>
    <rcc rId="0" sId="2" dxf="1">
      <nc r="AK119">
        <v>33.44</v>
      </nc>
      <ndxf>
        <font>
          <b/>
          <sz val="11"/>
          <family val="2"/>
        </font>
        <alignment vertical="center"/>
      </ndxf>
    </rcc>
    <rcc rId="0" sId="2" dxf="1">
      <nc r="AK120">
        <v>34.32</v>
      </nc>
      <ndxf>
        <font>
          <b/>
          <sz val="11"/>
          <family val="2"/>
        </font>
        <alignment vertical="center"/>
      </ndxf>
    </rcc>
    <rcc rId="0" sId="2" dxf="1">
      <nc r="AK121">
        <v>34.200000000000003</v>
      </nc>
      <ndxf>
        <font>
          <b/>
          <sz val="11"/>
          <family val="2"/>
        </font>
        <alignment vertical="center"/>
      </ndxf>
    </rcc>
    <rcc rId="0" sId="2" dxf="1">
      <nc r="AK122">
        <v>33.799999999999997</v>
      </nc>
      <ndxf>
        <font>
          <b/>
          <sz val="11"/>
          <family val="2"/>
        </font>
        <alignment vertical="center"/>
      </ndxf>
    </rcc>
    <rcc rId="0" sId="2" dxf="1">
      <nc r="AK123">
        <v>34.450000000000003</v>
      </nc>
      <ndxf>
        <font>
          <b/>
          <sz val="11"/>
          <family val="2"/>
        </font>
        <alignment vertical="center"/>
      </ndxf>
    </rcc>
    <rcc rId="0" sId="2" dxf="1">
      <nc r="AK124">
        <v>33.85</v>
      </nc>
      <ndxf>
        <font>
          <b/>
          <sz val="11"/>
          <family val="2"/>
        </font>
        <alignment vertical="center"/>
      </ndxf>
    </rcc>
    <rcc rId="0" sId="2" dxf="1">
      <nc r="AK125">
        <v>33.950000000000003</v>
      </nc>
      <ndxf>
        <font>
          <b/>
          <sz val="11"/>
          <family val="2"/>
        </font>
        <alignment vertical="center"/>
      </ndxf>
    </rcc>
    <rcc rId="0" sId="2" dxf="1">
      <nc r="AK126">
        <v>33.76</v>
      </nc>
      <ndxf>
        <font>
          <b/>
          <sz val="11"/>
          <family val="2"/>
        </font>
        <alignment vertical="center"/>
      </ndxf>
    </rcc>
    <rcc rId="0" sId="2" dxf="1">
      <nc r="AK127">
        <v>34.200000000000003</v>
      </nc>
      <ndxf>
        <font>
          <b/>
          <sz val="11"/>
          <family val="2"/>
        </font>
        <alignment vertical="center"/>
      </ndxf>
    </rcc>
    <rcc rId="0" sId="2" dxf="1">
      <nc r="AK128">
        <v>34.26</v>
      </nc>
      <ndxf>
        <font>
          <b/>
          <sz val="11"/>
          <family val="2"/>
        </font>
        <alignment vertical="center"/>
      </ndxf>
    </rcc>
    <rcc rId="0" sId="2" dxf="1">
      <nc r="AK129">
        <v>33.76</v>
      </nc>
      <ndxf>
        <font>
          <b/>
          <sz val="11"/>
          <family val="2"/>
        </font>
        <alignment vertical="center"/>
      </ndxf>
    </rcc>
    <rcc rId="0" sId="2" dxf="1">
      <nc r="AK130">
        <v>33.35</v>
      </nc>
      <ndxf>
        <font>
          <b/>
          <sz val="11"/>
          <family val="2"/>
        </font>
        <alignment vertical="center"/>
      </ndxf>
    </rcc>
    <rcc rId="0" sId="2" dxf="1">
      <nc r="AK131">
        <v>34.44</v>
      </nc>
      <ndxf>
        <font>
          <b/>
          <sz val="11"/>
          <family val="2"/>
        </font>
        <alignment vertical="center"/>
      </ndxf>
    </rcc>
    <rcc rId="0" sId="2" dxf="1">
      <nc r="AK132">
        <v>34.33</v>
      </nc>
      <ndxf>
        <font>
          <b/>
          <sz val="11"/>
          <family val="2"/>
        </font>
        <alignment vertical="center"/>
      </ndxf>
    </rcc>
    <rcc rId="0" sId="2" dxf="1">
      <nc r="AK133">
        <v>34.21</v>
      </nc>
      <ndxf>
        <font>
          <b/>
          <sz val="11"/>
          <family val="2"/>
        </font>
        <alignment vertical="center"/>
      </ndxf>
    </rcc>
    <rcc rId="0" sId="2" dxf="1">
      <nc r="AK134">
        <v>34.21</v>
      </nc>
      <ndxf>
        <font>
          <b/>
          <sz val="11"/>
          <family val="2"/>
        </font>
        <alignment vertical="center"/>
      </ndxf>
    </rcc>
    <rcc rId="0" sId="2" dxf="1">
      <nc r="AK135">
        <v>34.21</v>
      </nc>
      <ndxf>
        <font>
          <b/>
          <sz val="11"/>
          <family val="2"/>
        </font>
        <alignment vertical="center"/>
      </ndxf>
    </rcc>
    <rcc rId="0" sId="2" dxf="1">
      <nc r="AK136">
        <v>34.270000000000003</v>
      </nc>
      <ndxf>
        <font>
          <b/>
          <sz val="11"/>
          <family val="2"/>
        </font>
        <alignment vertical="center"/>
      </ndxf>
    </rcc>
    <rcc rId="0" sId="2" dxf="1">
      <nc r="AK137">
        <v>34.229999999999997</v>
      </nc>
      <ndxf>
        <font>
          <b/>
          <sz val="11"/>
          <family val="2"/>
        </font>
        <alignment vertical="center"/>
      </ndxf>
    </rcc>
    <rcc rId="0" sId="2" dxf="1">
      <nc r="AK138">
        <v>34.31</v>
      </nc>
      <ndxf>
        <font>
          <b/>
          <sz val="11"/>
          <family val="2"/>
        </font>
        <alignment vertical="center"/>
      </ndxf>
    </rcc>
    <rcc rId="0" sId="2" dxf="1">
      <nc r="AK139">
        <v>34.5</v>
      </nc>
      <ndxf>
        <font>
          <b/>
          <sz val="11"/>
          <family val="2"/>
        </font>
        <alignment vertical="center"/>
      </ndxf>
    </rcc>
    <rcc rId="0" sId="2" dxf="1">
      <nc r="AK140">
        <v>34.74</v>
      </nc>
      <ndxf>
        <font>
          <b/>
          <sz val="11"/>
          <family val="2"/>
        </font>
        <alignment vertical="center"/>
      </ndxf>
    </rcc>
    <rcc rId="0" sId="2" dxf="1">
      <nc r="AK141">
        <v>34.409999999999997</v>
      </nc>
      <ndxf>
        <font>
          <b/>
          <sz val="11"/>
          <family val="2"/>
        </font>
        <alignment vertical="center"/>
      </ndxf>
    </rcc>
    <rcc rId="0" sId="2" dxf="1">
      <nc r="AK142">
        <v>34.28</v>
      </nc>
      <ndxf>
        <font>
          <b/>
          <sz val="11"/>
          <family val="2"/>
        </font>
        <alignment vertical="center"/>
      </ndxf>
    </rcc>
    <rcc rId="0" sId="2" dxf="1">
      <nc r="AK143">
        <v>34.28</v>
      </nc>
      <ndxf>
        <font>
          <b/>
          <sz val="11"/>
          <family val="2"/>
        </font>
        <alignment vertical="center"/>
      </ndxf>
    </rcc>
    <rcc rId="0" sId="2" dxf="1">
      <nc r="AK144">
        <v>34.28</v>
      </nc>
      <ndxf>
        <font>
          <b/>
          <sz val="11"/>
          <family val="2"/>
        </font>
        <alignment vertical="center"/>
      </ndxf>
    </rcc>
    <rcc rId="0" sId="2" dxf="1">
      <nc r="AK145">
        <v>34.44</v>
      </nc>
      <ndxf>
        <font>
          <b/>
          <sz val="11"/>
          <family val="2"/>
        </font>
        <alignment vertical="center"/>
      </ndxf>
    </rcc>
    <rcc rId="0" sId="2" dxf="1">
      <nc r="AK146">
        <v>34.44</v>
      </nc>
      <ndxf>
        <font>
          <b/>
          <sz val="11"/>
          <family val="2"/>
        </font>
        <alignment vertical="center"/>
      </ndxf>
    </rcc>
    <rcc rId="0" sId="2" dxf="1">
      <nc r="AK147">
        <v>34.450000000000003</v>
      </nc>
      <ndxf>
        <font>
          <b/>
          <sz val="11"/>
          <family val="2"/>
        </font>
        <alignment vertical="center"/>
      </ndxf>
    </rcc>
    <rcc rId="0" sId="2" dxf="1">
      <nc r="AK148">
        <v>34.44</v>
      </nc>
      <ndxf>
        <font>
          <b/>
          <sz val="11"/>
          <family val="2"/>
        </font>
        <alignment vertical="center"/>
      </ndxf>
    </rcc>
    <rcc rId="0" sId="2" dxf="1">
      <nc r="AK149">
        <v>34.44</v>
      </nc>
      <ndxf>
        <font>
          <b/>
          <sz val="11"/>
          <family val="2"/>
        </font>
        <alignment vertical="center"/>
      </ndxf>
    </rcc>
    <rcc rId="0" sId="2" dxf="1">
      <nc r="AK150">
        <v>34.31</v>
      </nc>
      <ndxf>
        <font>
          <b/>
          <sz val="11"/>
          <family val="2"/>
        </font>
        <alignment vertical="center"/>
      </ndxf>
    </rcc>
    <rcc rId="0" sId="2" dxf="1">
      <nc r="AK151">
        <v>34.409999999999997</v>
      </nc>
      <ndxf>
        <font>
          <b/>
          <sz val="11"/>
          <family val="2"/>
        </font>
        <alignment vertical="center"/>
      </ndxf>
    </rcc>
    <rcc rId="0" sId="2" dxf="1">
      <nc r="AK152">
        <v>34.31</v>
      </nc>
      <ndxf>
        <font>
          <b/>
          <sz val="11"/>
          <family val="2"/>
        </font>
        <alignment vertical="center"/>
      </ndxf>
    </rcc>
    <rcc rId="0" sId="2" dxf="1">
      <nc r="AK153">
        <v>34.22</v>
      </nc>
      <ndxf>
        <font>
          <b/>
          <sz val="11"/>
          <family val="2"/>
        </font>
        <alignment vertical="center"/>
      </ndxf>
    </rcc>
    <rcc rId="0" sId="2" dxf="1">
      <nc r="AK154">
        <v>34.31</v>
      </nc>
      <ndxf>
        <font>
          <b/>
          <sz val="11"/>
          <family val="2"/>
        </font>
        <alignment vertical="center"/>
      </ndxf>
    </rcc>
    <rcc rId="0" sId="2" dxf="1">
      <nc r="AK155">
        <v>34.340000000000003</v>
      </nc>
      <ndxf>
        <font>
          <b/>
          <sz val="11"/>
          <family val="2"/>
        </font>
        <alignment vertical="center"/>
      </ndxf>
    </rcc>
    <rcc rId="0" sId="2" dxf="1">
      <nc r="AK156">
        <v>34.21</v>
      </nc>
      <ndxf>
        <font>
          <b/>
          <sz val="11"/>
          <family val="2"/>
        </font>
        <alignment vertical="center"/>
      </ndxf>
    </rcc>
    <rcc rId="0" sId="2" dxf="1">
      <nc r="AK157">
        <v>35.96</v>
      </nc>
      <ndxf>
        <font>
          <b/>
          <sz val="11"/>
          <family val="2"/>
        </font>
        <alignment vertical="center"/>
      </ndxf>
    </rcc>
    <rcc rId="0" sId="2" dxf="1">
      <nc r="AK158">
        <v>34.130000000000003</v>
      </nc>
      <ndxf>
        <font>
          <b/>
          <sz val="11"/>
          <family val="2"/>
        </font>
        <alignment vertical="center"/>
      </ndxf>
    </rcc>
    <rcc rId="0" sId="2" dxf="1">
      <nc r="AK159">
        <v>34.44</v>
      </nc>
      <ndxf>
        <font>
          <b/>
          <sz val="11"/>
          <family val="2"/>
        </font>
        <alignment vertical="center"/>
      </ndxf>
    </rcc>
    <rcc rId="0" sId="2" dxf="1">
      <nc r="AK160">
        <v>34.26</v>
      </nc>
      <ndxf>
        <font>
          <b/>
          <sz val="11"/>
          <family val="2"/>
        </font>
        <alignment vertical="center"/>
      </ndxf>
    </rcc>
    <rcc rId="0" sId="2" dxf="1">
      <nc r="AK161">
        <v>34.35</v>
      </nc>
      <ndxf>
        <font>
          <b/>
          <sz val="11"/>
          <family val="2"/>
        </font>
        <alignment vertical="center"/>
      </ndxf>
    </rcc>
    <rcc rId="0" sId="2" dxf="1">
      <nc r="AK162">
        <v>34.94</v>
      </nc>
      <ndxf>
        <font>
          <b/>
          <sz val="11"/>
          <family val="2"/>
        </font>
        <alignment vertical="center"/>
      </ndxf>
    </rcc>
    <rcc rId="0" sId="2" dxf="1">
      <nc r="AK163">
        <v>34.44</v>
      </nc>
      <ndxf>
        <font>
          <b/>
          <sz val="11"/>
          <family val="2"/>
        </font>
        <alignment vertical="center"/>
      </ndxf>
    </rcc>
    <rcc rId="0" sId="2" dxf="1">
      <nc r="AK164">
        <v>33.340000000000003</v>
      </nc>
      <ndxf>
        <font>
          <b/>
          <sz val="11"/>
          <family val="2"/>
        </font>
        <alignment vertical="center"/>
      </ndxf>
    </rcc>
    <rcc rId="0" sId="2" dxf="1">
      <nc r="AK165">
        <v>34.46</v>
      </nc>
      <ndxf>
        <font>
          <b/>
          <sz val="11"/>
          <family val="2"/>
        </font>
        <alignment vertical="center"/>
      </ndxf>
    </rcc>
    <rcc rId="0" sId="2" dxf="1">
      <nc r="AK166">
        <v>33.85</v>
      </nc>
      <ndxf>
        <font>
          <b/>
          <sz val="11"/>
          <family val="2"/>
        </font>
        <alignment vertical="center"/>
      </ndxf>
    </rcc>
    <rcc rId="0" sId="2" dxf="1">
      <nc r="AK167">
        <v>34.29</v>
      </nc>
      <ndxf>
        <font>
          <b/>
          <sz val="11"/>
          <family val="2"/>
        </font>
        <alignment vertical="center"/>
      </ndxf>
    </rcc>
    <rcc rId="0" sId="2" dxf="1">
      <nc r="AK168">
        <v>34.26</v>
      </nc>
      <ndxf>
        <font>
          <b/>
          <sz val="11"/>
          <family val="2"/>
        </font>
        <alignment vertical="center"/>
      </ndxf>
    </rcc>
    <rcc rId="0" sId="2" dxf="1">
      <nc r="AK169">
        <v>33.75</v>
      </nc>
      <ndxf>
        <font>
          <b/>
          <sz val="11"/>
          <family val="2"/>
        </font>
        <alignment vertical="center"/>
      </ndxf>
    </rcc>
    <rcc rId="0" sId="2" dxf="1">
      <nc r="AK170">
        <v>33.74</v>
      </nc>
      <ndxf>
        <font>
          <b/>
          <sz val="11"/>
          <family val="2"/>
        </font>
        <alignment vertical="center"/>
      </ndxf>
    </rcc>
    <rcc rId="0" sId="2" dxf="1">
      <nc r="AK171">
        <v>34.270000000000003</v>
      </nc>
      <ndxf>
        <font>
          <b/>
          <sz val="11"/>
          <family val="2"/>
        </font>
        <alignment vertical="center"/>
      </ndxf>
    </rcc>
    <rcc rId="0" sId="2" dxf="1">
      <nc r="AK172">
        <v>34.44</v>
      </nc>
      <ndxf>
        <font>
          <b/>
          <sz val="11"/>
          <family val="2"/>
        </font>
        <alignment vertical="center"/>
      </ndxf>
    </rcc>
    <rcc rId="0" sId="2" dxf="1">
      <nc r="AK173">
        <v>33.36</v>
      </nc>
      <ndxf>
        <font>
          <b/>
          <sz val="11"/>
          <family val="2"/>
        </font>
        <alignment vertical="center"/>
      </ndxf>
    </rcc>
    <rcc rId="0" sId="2" dxf="1">
      <nc r="AK174">
        <v>34.46</v>
      </nc>
      <ndxf>
        <font>
          <b/>
          <sz val="11"/>
          <family val="2"/>
        </font>
        <alignment vertical="center"/>
      </ndxf>
    </rcc>
    <rcc rId="0" sId="2" dxf="1">
      <nc r="AK175">
        <v>34.36</v>
      </nc>
      <ndxf>
        <font>
          <b/>
          <sz val="11"/>
          <family val="2"/>
        </font>
        <alignment vertical="center"/>
      </ndxf>
    </rcc>
    <rcc rId="0" sId="2" dxf="1">
      <nc r="AK176">
        <v>34.69</v>
      </nc>
      <ndxf>
        <font>
          <b/>
          <sz val="11"/>
          <family val="2"/>
        </font>
        <alignment vertical="center"/>
      </ndxf>
    </rcc>
    <rcc rId="0" sId="2" dxf="1">
      <nc r="AK177">
        <v>34.78</v>
      </nc>
      <ndxf>
        <font>
          <b/>
          <sz val="11"/>
          <family val="2"/>
        </font>
        <alignment vertical="center"/>
      </ndxf>
    </rcc>
    <rcc rId="0" sId="2" dxf="1">
      <nc r="AK178">
        <v>34.78</v>
      </nc>
      <ndxf>
        <font>
          <b/>
          <sz val="11"/>
          <family val="2"/>
        </font>
        <alignment vertical="center"/>
      </ndxf>
    </rcc>
    <rcc rId="0" sId="2" dxf="1">
      <nc r="AK179">
        <v>34.770000000000003</v>
      </nc>
      <ndxf>
        <font>
          <b/>
          <sz val="11"/>
          <family val="2"/>
        </font>
        <alignment vertical="center"/>
      </ndxf>
    </rcc>
    <rfmt sheetId="2" sqref="AK180" start="0" length="0">
      <dxf>
        <font>
          <b/>
          <sz val="11"/>
          <family val="2"/>
        </font>
        <alignment vertical="center"/>
      </dxf>
    </rfmt>
    <rcc rId="0" sId="2" dxf="1">
      <nc r="AK181">
        <v>34.44</v>
      </nc>
      <ndxf>
        <font>
          <b/>
          <sz val="11"/>
          <family val="2"/>
        </font>
        <alignment vertical="center"/>
      </ndxf>
    </rcc>
    <rcc rId="0" sId="2" dxf="1">
      <nc r="AK182">
        <v>33.75</v>
      </nc>
      <ndxf>
        <font>
          <b/>
          <sz val="11"/>
          <family val="2"/>
        </font>
        <alignment vertical="center"/>
      </ndxf>
    </rcc>
    <rcc rId="0" sId="2" dxf="1">
      <nc r="AK183">
        <v>29.51</v>
      </nc>
      <ndxf>
        <font>
          <b/>
          <sz val="11"/>
          <family val="2"/>
        </font>
        <alignment vertical="center"/>
      </ndxf>
    </rcc>
    <rcc rId="0" sId="2" dxf="1">
      <nc r="AK184">
        <v>29.55</v>
      </nc>
      <ndxf>
        <font>
          <b/>
          <sz val="11"/>
          <family val="2"/>
        </font>
        <alignment vertical="center"/>
      </ndxf>
    </rcc>
    <rcc rId="0" sId="2" dxf="1">
      <nc r="AK185">
        <v>33.85</v>
      </nc>
      <ndxf>
        <font>
          <b/>
          <sz val="11"/>
          <family val="2"/>
        </font>
        <alignment vertical="center"/>
      </ndxf>
    </rcc>
    <rcc rId="0" sId="2" dxf="1">
      <nc r="AK186">
        <v>33.92</v>
      </nc>
      <ndxf>
        <font>
          <b/>
          <sz val="11"/>
          <family val="2"/>
        </font>
        <alignment vertical="center"/>
      </ndxf>
    </rcc>
    <rcc rId="0" sId="2" dxf="1">
      <nc r="AK187">
        <v>33.83</v>
      </nc>
      <ndxf>
        <font>
          <b/>
          <sz val="11"/>
          <family val="2"/>
        </font>
        <alignment vertical="center"/>
      </ndxf>
    </rcc>
    <rcc rId="0" sId="2" dxf="1">
      <nc r="AK188">
        <v>33.85</v>
      </nc>
      <ndxf>
        <font>
          <b/>
          <sz val="11"/>
          <family val="2"/>
        </font>
        <alignment vertical="center"/>
      </ndxf>
    </rcc>
    <rcc rId="0" sId="2" dxf="1">
      <nc r="AK189">
        <v>34.020000000000003</v>
      </nc>
      <ndxf>
        <font>
          <b/>
          <sz val="11"/>
          <family val="2"/>
        </font>
        <alignment vertical="center"/>
      </ndxf>
    </rcc>
    <rcc rId="0" sId="2" dxf="1">
      <nc r="AK190">
        <v>34.18</v>
      </nc>
      <ndxf>
        <font>
          <b/>
          <sz val="11"/>
          <family val="2"/>
        </font>
        <alignment vertical="center"/>
      </ndxf>
    </rcc>
    <rcc rId="0" sId="2" dxf="1">
      <nc r="AK191">
        <v>34.07</v>
      </nc>
      <ndxf>
        <font>
          <b/>
          <sz val="11"/>
          <family val="2"/>
        </font>
        <alignment vertical="center"/>
      </ndxf>
    </rcc>
    <rcc rId="0" sId="2" dxf="1">
      <nc r="AK192">
        <v>34.299999999999997</v>
      </nc>
      <ndxf>
        <font>
          <b/>
          <sz val="11"/>
          <family val="2"/>
        </font>
        <alignment vertical="center"/>
      </ndxf>
    </rcc>
    <rcc rId="0" sId="2" dxf="1">
      <nc r="AK193">
        <v>34.380000000000003</v>
      </nc>
      <ndxf>
        <font>
          <b/>
          <sz val="11"/>
          <family val="2"/>
        </font>
        <alignment vertical="center"/>
      </ndxf>
    </rcc>
    <rcc rId="0" sId="2" dxf="1">
      <nc r="AK194">
        <v>34.090000000000003</v>
      </nc>
      <ndxf>
        <font>
          <b/>
          <sz val="11"/>
          <family val="2"/>
        </font>
        <alignment vertical="center"/>
      </ndxf>
    </rcc>
    <rcc rId="0" sId="2" dxf="1">
      <nc r="AK195">
        <v>33.71</v>
      </nc>
      <ndxf>
        <font>
          <b/>
          <sz val="11"/>
          <family val="2"/>
        </font>
        <alignment vertical="center"/>
      </ndxf>
    </rcc>
    <rcc rId="0" sId="2" dxf="1">
      <nc r="AK196">
        <v>34.03</v>
      </nc>
      <ndxf>
        <font>
          <b/>
          <sz val="11"/>
          <family val="2"/>
        </font>
        <alignment vertical="center"/>
      </ndxf>
    </rcc>
    <rcc rId="0" sId="2" dxf="1">
      <nc r="AK197">
        <v>34.53</v>
      </nc>
      <ndxf>
        <font>
          <b/>
          <sz val="11"/>
          <family val="2"/>
        </font>
        <alignment vertical="center"/>
      </ndxf>
    </rcc>
    <rcc rId="0" sId="2" dxf="1">
      <nc r="AK198">
        <v>33.97</v>
      </nc>
      <ndxf>
        <font>
          <b/>
          <sz val="11"/>
          <family val="2"/>
        </font>
        <alignment vertical="center"/>
      </ndxf>
    </rcc>
    <rcc rId="0" sId="2" dxf="1">
      <nc r="AK199">
        <v>33.97</v>
      </nc>
      <ndxf>
        <font>
          <b/>
          <sz val="11"/>
          <family val="2"/>
        </font>
        <alignment vertical="center"/>
      </ndxf>
    </rcc>
    <rcc rId="0" sId="2" dxf="1">
      <nc r="AK200">
        <v>33.99</v>
      </nc>
      <ndxf>
        <font>
          <b/>
          <sz val="11"/>
          <family val="2"/>
        </font>
        <alignment vertical="center"/>
      </ndxf>
    </rcc>
    <rfmt sheetId="2" sqref="AK201" start="0" length="0">
      <dxf>
        <font>
          <b/>
          <sz val="11"/>
          <family val="2"/>
        </font>
        <alignment vertical="center"/>
      </dxf>
    </rfmt>
    <rcc rId="0" sId="2" dxf="1">
      <nc r="AK202">
        <v>34.19</v>
      </nc>
      <ndxf>
        <font>
          <b/>
          <sz val="11"/>
          <family val="2"/>
        </font>
        <alignment vertical="center"/>
      </ndxf>
    </rcc>
    <rcc rId="0" sId="2" dxf="1">
      <nc r="AK203">
        <v>33.340000000000003</v>
      </nc>
      <ndxf>
        <font>
          <b/>
          <sz val="11"/>
          <family val="2"/>
        </font>
        <alignment vertical="center"/>
      </ndxf>
    </rcc>
    <rcc rId="0" sId="2" dxf="1">
      <nc r="AK204">
        <v>34.229999999999997</v>
      </nc>
      <ndxf>
        <font>
          <b/>
          <sz val="11"/>
          <family val="2"/>
        </font>
        <alignment vertical="center"/>
      </ndxf>
    </rcc>
    <rcc rId="0" sId="2" dxf="1">
      <nc r="AK205">
        <v>33.76</v>
      </nc>
      <ndxf>
        <font>
          <b/>
          <sz val="11"/>
          <family val="2"/>
        </font>
        <alignment vertical="center"/>
      </ndxf>
    </rcc>
    <rcc rId="0" sId="2" dxf="1">
      <nc r="AK206">
        <v>34.380000000000003</v>
      </nc>
      <ndxf>
        <font>
          <b/>
          <sz val="11"/>
          <family val="2"/>
        </font>
        <alignment vertical="center"/>
      </ndxf>
    </rcc>
    <rcc rId="0" sId="2" dxf="1">
      <nc r="AK207">
        <v>34.39</v>
      </nc>
      <ndxf>
        <font>
          <b/>
          <sz val="11"/>
          <family val="2"/>
        </font>
        <alignment vertical="center"/>
      </ndxf>
    </rcc>
    <rcc rId="0" sId="2" dxf="1">
      <nc r="AK208">
        <v>34.380000000000003</v>
      </nc>
      <ndxf>
        <font>
          <b/>
          <sz val="11"/>
          <family val="2"/>
        </font>
        <alignment vertical="center"/>
      </ndxf>
    </rcc>
    <rcc rId="0" sId="2" dxf="1">
      <nc r="AK209">
        <v>34.29</v>
      </nc>
      <ndxf>
        <font>
          <b/>
          <sz val="11"/>
          <family val="2"/>
        </font>
        <alignment vertical="center"/>
      </ndxf>
    </rcc>
    <rcc rId="0" sId="2" dxf="1">
      <nc r="AK210">
        <v>34.44</v>
      </nc>
      <ndxf>
        <font>
          <b/>
          <sz val="11"/>
          <family val="2"/>
        </font>
        <alignment vertical="center"/>
      </ndxf>
    </rcc>
    <rcc rId="0" sId="2" dxf="1">
      <nc r="AK211">
        <v>34.57</v>
      </nc>
      <ndxf>
        <font>
          <b/>
          <sz val="11"/>
          <family val="2"/>
        </font>
        <alignment vertical="center"/>
      </ndxf>
    </rcc>
    <rcc rId="0" sId="2" dxf="1">
      <nc r="AK212">
        <v>34.42</v>
      </nc>
      <ndxf>
        <font>
          <b/>
          <sz val="11"/>
          <family val="2"/>
        </font>
        <alignment vertical="center"/>
      </ndxf>
    </rcc>
    <rcc rId="0" sId="2" dxf="1">
      <nc r="AK213">
        <v>34.729999999999997</v>
      </nc>
      <ndxf>
        <font>
          <b/>
          <sz val="11"/>
          <family val="2"/>
        </font>
        <alignment vertical="center"/>
      </ndxf>
    </rcc>
    <rcc rId="0" sId="2" dxf="1">
      <nc r="AK214">
        <v>34.44</v>
      </nc>
      <ndxf>
        <font>
          <b/>
          <sz val="11"/>
          <family val="2"/>
        </font>
        <alignment vertical="center"/>
      </ndxf>
    </rcc>
    <rcc rId="0" sId="2" dxf="1">
      <nc r="AK215">
        <v>34.090000000000003</v>
      </nc>
      <ndxf>
        <font>
          <b/>
          <sz val="11"/>
          <family val="2"/>
        </font>
        <alignment vertical="center"/>
      </ndxf>
    </rcc>
    <rcc rId="0" sId="2" dxf="1">
      <nc r="AK216">
        <v>33.340000000000003</v>
      </nc>
      <ndxf>
        <font>
          <b/>
          <sz val="11"/>
          <family val="2"/>
        </font>
        <alignment vertical="center"/>
      </ndxf>
    </rcc>
    <rcc rId="0" sId="2" dxf="1">
      <nc r="AK217">
        <v>34.1</v>
      </nc>
      <ndxf>
        <font>
          <b/>
          <sz val="11"/>
          <family val="2"/>
        </font>
        <alignment vertical="center"/>
      </ndxf>
    </rcc>
    <rcc rId="0" sId="2" dxf="1">
      <nc r="AK218">
        <v>34.43</v>
      </nc>
      <ndxf>
        <font>
          <b/>
          <sz val="11"/>
          <family val="2"/>
        </font>
        <alignment vertical="center"/>
      </ndxf>
    </rcc>
    <rcc rId="0" sId="2" dxf="1">
      <nc r="AK219">
        <v>34.770000000000003</v>
      </nc>
      <ndxf>
        <font>
          <b/>
          <sz val="11"/>
          <family val="2"/>
        </font>
        <alignment vertical="center"/>
      </ndxf>
    </rcc>
    <rcc rId="0" sId="2" dxf="1">
      <nc r="AK220">
        <v>34.72</v>
      </nc>
      <ndxf>
        <font>
          <b/>
          <sz val="11"/>
          <family val="2"/>
        </font>
        <alignment vertical="center"/>
      </ndxf>
    </rcc>
    <rcc rId="0" sId="2" dxf="1">
      <nc r="AK221">
        <v>34.729999999999997</v>
      </nc>
      <ndxf>
        <font>
          <b/>
          <sz val="11"/>
          <family val="2"/>
        </font>
        <alignment vertical="center"/>
      </ndxf>
    </rcc>
    <rcc rId="0" sId="2" dxf="1">
      <nc r="AK222">
        <v>34.700000000000003</v>
      </nc>
      <ndxf>
        <font>
          <b/>
          <sz val="11"/>
          <family val="2"/>
        </font>
        <alignment vertical="center"/>
      </ndxf>
    </rcc>
    <rcc rId="0" sId="2" dxf="1">
      <nc r="AK223">
        <v>34.47</v>
      </nc>
      <ndxf>
        <font>
          <b/>
          <sz val="11"/>
          <family val="2"/>
        </font>
        <alignment vertical="center"/>
      </ndxf>
    </rcc>
    <rcc rId="0" sId="2" dxf="1">
      <nc r="AK224">
        <v>34.700000000000003</v>
      </nc>
      <ndxf>
        <font>
          <b/>
          <sz val="11"/>
          <family val="2"/>
        </font>
        <alignment vertical="center"/>
      </ndxf>
    </rcc>
    <rcc rId="0" sId="2" dxf="1">
      <nc r="AK225" t="e">
        <v>#N/A</v>
      </nc>
      <ndxf>
        <font>
          <b/>
          <sz val="11"/>
          <family val="2"/>
        </font>
        <alignment vertical="center"/>
      </ndxf>
    </rcc>
    <rcc rId="0" sId="2" dxf="1">
      <nc r="AK226">
        <v>34.49</v>
      </nc>
      <ndxf>
        <font>
          <b/>
          <sz val="11"/>
          <family val="2"/>
        </font>
        <alignment vertical="center"/>
      </ndxf>
    </rcc>
    <rcc rId="0" sId="2" dxf="1">
      <nc r="AK227">
        <v>34.700000000000003</v>
      </nc>
      <ndxf>
        <font>
          <b/>
          <sz val="11"/>
          <family val="2"/>
        </font>
        <alignment vertical="center"/>
      </ndxf>
    </rcc>
    <rcc rId="0" sId="2" dxf="1">
      <nc r="AK228">
        <v>34.74</v>
      </nc>
      <ndxf>
        <font>
          <b/>
          <sz val="11"/>
          <family val="2"/>
        </font>
        <alignment vertical="center"/>
      </ndxf>
    </rcc>
    <rcc rId="0" sId="2" dxf="1">
      <nc r="AK229">
        <v>34.25</v>
      </nc>
      <ndxf>
        <font>
          <b/>
          <sz val="11"/>
          <family val="2"/>
        </font>
        <alignment vertical="center"/>
      </ndxf>
    </rcc>
    <rcc rId="0" sId="2" dxf="1">
      <nc r="AK230">
        <v>34.1</v>
      </nc>
      <ndxf>
        <font>
          <b/>
          <sz val="11"/>
          <family val="2"/>
        </font>
        <alignment vertical="center"/>
      </ndxf>
    </rcc>
    <rcc rId="0" sId="2" dxf="1">
      <nc r="AK231">
        <v>34.28</v>
      </nc>
      <ndxf>
        <font>
          <b/>
          <sz val="11"/>
          <family val="2"/>
        </font>
        <alignment vertical="center"/>
      </ndxf>
    </rcc>
    <rcc rId="0" sId="2" dxf="1">
      <nc r="AK232">
        <v>34.36</v>
      </nc>
      <ndxf>
        <font>
          <b/>
          <sz val="11"/>
          <family val="2"/>
        </font>
        <alignment vertical="center"/>
      </ndxf>
    </rcc>
    <rcc rId="0" sId="2" dxf="1">
      <nc r="AK233">
        <v>33.4</v>
      </nc>
      <ndxf>
        <font>
          <b/>
          <sz val="11"/>
          <family val="2"/>
        </font>
        <alignment vertical="center"/>
      </ndxf>
    </rcc>
    <rcc rId="0" sId="2" dxf="1">
      <nc r="AK234">
        <v>34.33</v>
      </nc>
      <ndxf>
        <font>
          <b/>
          <sz val="11"/>
          <family val="2"/>
        </font>
        <alignment vertical="center"/>
      </ndxf>
    </rcc>
    <rcc rId="0" sId="2" dxf="1">
      <nc r="AK235">
        <v>34.340000000000003</v>
      </nc>
      <ndxf>
        <font>
          <b/>
          <sz val="11"/>
          <family val="2"/>
        </font>
        <alignment vertical="center"/>
      </ndxf>
    </rcc>
    <rcc rId="0" sId="2" dxf="1">
      <nc r="AK236">
        <v>34.33</v>
      </nc>
      <ndxf>
        <font>
          <b/>
          <sz val="11"/>
          <family val="2"/>
        </font>
        <alignment vertical="center"/>
      </ndxf>
    </rcc>
    <rcc rId="0" sId="2" dxf="1">
      <nc r="AK237">
        <v>33.78</v>
      </nc>
      <ndxf>
        <font>
          <b/>
          <sz val="11"/>
          <family val="2"/>
        </font>
        <alignment vertical="center"/>
      </ndxf>
    </rcc>
    <rcc rId="0" sId="2" dxf="1">
      <nc r="AK238">
        <v>33.99</v>
      </nc>
      <ndxf>
        <font>
          <b/>
          <sz val="11"/>
          <family val="2"/>
        </font>
        <alignment vertical="center"/>
      </ndxf>
    </rcc>
    <rcc rId="0" sId="2" dxf="1">
      <nc r="AK239">
        <v>33.869999999999997</v>
      </nc>
      <ndxf>
        <font>
          <b/>
          <sz val="11"/>
          <family val="2"/>
        </font>
        <alignment vertical="center"/>
      </ndxf>
    </rcc>
    <rcc rId="0" sId="2" dxf="1">
      <nc r="AK240">
        <v>34.44</v>
      </nc>
      <ndxf>
        <font>
          <b/>
          <sz val="11"/>
          <family val="2"/>
        </font>
        <alignment vertical="center"/>
      </ndxf>
    </rcc>
    <rcc rId="0" sId="2" dxf="1">
      <nc r="AK241">
        <v>34.21</v>
      </nc>
      <ndxf>
        <font>
          <b/>
          <sz val="11"/>
          <family val="2"/>
        </font>
        <alignment vertical="center"/>
      </ndxf>
    </rcc>
    <rcc rId="0" sId="2" dxf="1">
      <nc r="AK242">
        <v>34.26</v>
      </nc>
      <ndxf>
        <font>
          <b/>
          <sz val="11"/>
          <family val="2"/>
        </font>
        <alignment vertical="center"/>
      </ndxf>
    </rcc>
    <rcc rId="0" sId="2" dxf="1">
      <nc r="AK243">
        <v>29.52</v>
      </nc>
      <ndxf>
        <font>
          <b/>
          <sz val="11"/>
          <family val="2"/>
        </font>
        <alignment vertical="center"/>
      </ndxf>
    </rcc>
    <rcc rId="0" sId="2" dxf="1">
      <nc r="AK244">
        <v>34.270000000000003</v>
      </nc>
      <ndxf>
        <font>
          <b/>
          <sz val="11"/>
          <family val="2"/>
        </font>
        <alignment vertical="center"/>
      </ndxf>
    </rcc>
    <rcc rId="0" sId="2" dxf="1">
      <nc r="AK245">
        <v>34.26</v>
      </nc>
      <ndxf>
        <font>
          <b/>
          <sz val="11"/>
          <family val="2"/>
        </font>
        <alignment vertical="center"/>
      </ndxf>
    </rcc>
    <rcc rId="0" sId="2" dxf="1">
      <nc r="AK246">
        <v>34.299999999999997</v>
      </nc>
      <ndxf>
        <font>
          <b/>
          <sz val="11"/>
          <family val="2"/>
        </font>
        <alignment vertical="center"/>
      </ndxf>
    </rcc>
    <rcc rId="0" sId="2" dxf="1">
      <nc r="AK247">
        <v>34.01</v>
      </nc>
      <ndxf>
        <font>
          <b/>
          <sz val="11"/>
          <family val="2"/>
        </font>
        <alignment vertical="center"/>
      </ndxf>
    </rcc>
    <rcc rId="0" sId="2" dxf="1">
      <nc r="AK248">
        <v>33.76</v>
      </nc>
      <ndxf>
        <font>
          <b/>
          <sz val="11"/>
          <family val="2"/>
        </font>
        <alignment vertical="center"/>
      </ndxf>
    </rcc>
    <rcc rId="0" sId="2" dxf="1">
      <nc r="AK249">
        <v>34.159999999999997</v>
      </nc>
      <ndxf>
        <font>
          <b/>
          <sz val="11"/>
          <family val="2"/>
        </font>
        <alignment vertical="center"/>
      </ndxf>
    </rcc>
    <rcc rId="0" sId="2" dxf="1">
      <nc r="AK250">
        <v>33.93</v>
      </nc>
      <ndxf>
        <font>
          <b/>
          <sz val="11"/>
          <family val="2"/>
        </font>
        <alignment vertical="center"/>
      </ndxf>
    </rcc>
    <rcc rId="0" sId="2" dxf="1">
      <nc r="AK251">
        <v>34</v>
      </nc>
      <ndxf>
        <font>
          <b/>
          <sz val="11"/>
          <family val="2"/>
        </font>
        <alignment vertical="center"/>
      </ndxf>
    </rcc>
    <rfmt sheetId="2" sqref="AK252" start="0" length="0">
      <dxf>
        <font>
          <b/>
          <sz val="11"/>
          <family val="2"/>
        </font>
        <alignment vertical="center"/>
      </dxf>
    </rfmt>
    <rcc rId="0" sId="2" dxf="1">
      <nc r="AK253">
        <v>34.04</v>
      </nc>
      <ndxf>
        <font>
          <b/>
          <sz val="11"/>
          <family val="2"/>
        </font>
        <alignment vertical="center"/>
      </ndxf>
    </rcc>
    <rcc rId="0" sId="2" dxf="1">
      <nc r="AK254">
        <v>33.97</v>
      </nc>
      <ndxf>
        <font>
          <b/>
          <sz val="11"/>
          <family val="2"/>
        </font>
        <alignment vertical="center"/>
      </ndxf>
    </rcc>
    <rcc rId="0" sId="2" dxf="1">
      <nc r="AK255">
        <v>33.869999999999997</v>
      </nc>
      <ndxf>
        <font>
          <b/>
          <sz val="11"/>
          <family val="2"/>
        </font>
        <alignment vertical="center"/>
      </ndxf>
    </rcc>
    <rcc rId="0" sId="2" dxf="1">
      <nc r="AK256">
        <v>34.06</v>
      </nc>
      <ndxf>
        <font>
          <b/>
          <sz val="11"/>
          <family val="2"/>
        </font>
        <alignment vertical="center"/>
      </ndxf>
    </rcc>
    <rcc rId="0" sId="2" dxf="1">
      <nc r="AK257">
        <v>33.409999999999997</v>
      </nc>
      <ndxf>
        <font>
          <b/>
          <sz val="11"/>
          <family val="2"/>
        </font>
        <alignment vertical="center"/>
      </ndxf>
    </rcc>
    <rcc rId="0" sId="2" dxf="1">
      <nc r="AK258">
        <v>34.380000000000003</v>
      </nc>
      <ndxf>
        <font>
          <b/>
          <sz val="11"/>
          <family val="2"/>
        </font>
        <alignment vertical="center"/>
      </ndxf>
    </rcc>
    <rcc rId="0" sId="2" dxf="1">
      <nc r="AK259">
        <v>34.33</v>
      </nc>
      <ndxf>
        <font>
          <b/>
          <sz val="11"/>
          <family val="2"/>
        </font>
        <alignment vertical="center"/>
      </ndxf>
    </rcc>
    <rcc rId="0" sId="2" dxf="1">
      <nc r="AK260">
        <v>34.39</v>
      </nc>
      <ndxf>
        <font>
          <b/>
          <sz val="11"/>
          <family val="2"/>
        </font>
        <alignment vertical="center"/>
      </ndxf>
    </rcc>
    <rcc rId="0" sId="2" dxf="1">
      <nc r="AK261">
        <v>34.340000000000003</v>
      </nc>
      <ndxf>
        <font>
          <b/>
          <sz val="11"/>
          <family val="2"/>
        </font>
        <alignment vertical="center"/>
      </ndxf>
    </rcc>
    <rcc rId="0" sId="2" dxf="1">
      <nc r="AK262">
        <v>34.450000000000003</v>
      </nc>
      <ndxf>
        <font>
          <b/>
          <sz val="11"/>
          <family val="2"/>
        </font>
        <alignment vertical="center"/>
      </ndxf>
    </rcc>
    <rcc rId="0" sId="2" dxf="1">
      <nc r="AK263">
        <v>34.44</v>
      </nc>
      <ndxf>
        <font>
          <b/>
          <sz val="11"/>
          <family val="2"/>
        </font>
        <alignment vertical="center"/>
      </ndxf>
    </rcc>
    <rcc rId="0" sId="2" dxf="1">
      <nc r="AK264">
        <v>34.21</v>
      </nc>
      <ndxf>
        <font>
          <b/>
          <sz val="11"/>
          <family val="2"/>
        </font>
        <alignment vertical="center"/>
      </ndxf>
    </rcc>
    <rcc rId="0" sId="2" dxf="1">
      <nc r="AK265">
        <v>34.43</v>
      </nc>
      <ndxf>
        <font>
          <b/>
          <sz val="11"/>
          <family val="2"/>
        </font>
        <alignment vertical="center"/>
      </ndxf>
    </rcc>
    <rcc rId="0" sId="2" dxf="1">
      <nc r="AK266">
        <v>34.43</v>
      </nc>
      <ndxf>
        <font>
          <b/>
          <sz val="11"/>
          <family val="2"/>
        </font>
        <alignment vertical="center"/>
      </ndxf>
    </rcc>
    <rcc rId="0" sId="2" dxf="1">
      <nc r="AK267">
        <v>34.43</v>
      </nc>
      <ndxf>
        <font>
          <b/>
          <sz val="11"/>
          <family val="2"/>
        </font>
        <alignment vertical="center"/>
      </ndxf>
    </rcc>
    <rcc rId="0" sId="2" dxf="1">
      <nc r="AK268">
        <v>34.43</v>
      </nc>
      <ndxf>
        <font>
          <b/>
          <sz val="11"/>
          <family val="2"/>
        </font>
        <alignment vertical="center"/>
      </ndxf>
    </rcc>
    <rcc rId="0" sId="2" dxf="1">
      <nc r="AK269">
        <v>33.79</v>
      </nc>
      <ndxf>
        <font>
          <b/>
          <sz val="11"/>
          <family val="2"/>
        </font>
        <alignment vertical="center"/>
      </ndxf>
    </rcc>
    <rcc rId="0" sId="2" dxf="1">
      <nc r="AK270">
        <v>34.369999999999997</v>
      </nc>
      <ndxf>
        <font>
          <b/>
          <sz val="11"/>
          <family val="2"/>
        </font>
        <alignment vertical="center"/>
      </ndxf>
    </rcc>
    <rcc rId="0" sId="2" dxf="1">
      <nc r="AK271">
        <v>35.130000000000003</v>
      </nc>
      <ndxf>
        <font>
          <b/>
          <sz val="11"/>
          <family val="2"/>
        </font>
        <alignment vertical="center"/>
      </ndxf>
    </rcc>
    <rcc rId="0" sId="2" dxf="1">
      <nc r="AK272">
        <v>33.54</v>
      </nc>
      <ndxf>
        <font>
          <b/>
          <sz val="11"/>
          <family val="2"/>
        </font>
        <alignment vertical="center"/>
      </ndxf>
    </rcc>
    <rfmt sheetId="2" sqref="AK273" start="0" length="0">
      <dxf>
        <font>
          <b/>
          <sz val="11"/>
          <family val="2"/>
        </font>
        <alignment vertical="center"/>
      </dxf>
    </rfmt>
    <rcc rId="0" sId="2" dxf="1">
      <nc r="AK274">
        <v>34.729999999999997</v>
      </nc>
      <ndxf>
        <font>
          <b/>
          <sz val="11"/>
          <family val="2"/>
        </font>
        <alignment vertical="center"/>
      </ndxf>
    </rcc>
    <rfmt sheetId="2" sqref="AK275" start="0" length="0">
      <dxf>
        <font>
          <b/>
          <sz val="11"/>
          <family val="2"/>
        </font>
        <alignment vertical="center"/>
      </dxf>
    </rfmt>
    <rcc rId="0" sId="2" dxf="1">
      <nc r="AK276">
        <v>34.74</v>
      </nc>
      <ndxf>
        <font>
          <b/>
          <sz val="11"/>
          <family val="2"/>
        </font>
        <alignment vertical="center"/>
      </ndxf>
    </rcc>
    <rcc rId="0" sId="2" dxf="1">
      <nc r="AK277">
        <v>34.39</v>
      </nc>
      <ndxf>
        <font>
          <b/>
          <sz val="11"/>
          <family val="2"/>
        </font>
        <alignment vertical="center"/>
      </ndxf>
    </rcc>
    <rcc rId="0" sId="2" dxf="1">
      <nc r="AK278">
        <v>34.6</v>
      </nc>
      <ndxf>
        <font>
          <b/>
          <sz val="11"/>
          <family val="2"/>
        </font>
        <alignment vertical="center"/>
      </ndxf>
    </rcc>
    <rcc rId="0" sId="2" dxf="1">
      <nc r="AK279">
        <v>34.6</v>
      </nc>
      <ndxf>
        <font>
          <b/>
          <sz val="11"/>
          <family val="2"/>
        </font>
        <alignment vertical="center"/>
      </ndxf>
    </rcc>
    <rcc rId="0" sId="2" dxf="1">
      <nc r="AK280">
        <v>34.57</v>
      </nc>
      <ndxf>
        <font>
          <b/>
          <sz val="11"/>
          <family val="2"/>
        </font>
        <alignment vertical="center"/>
      </ndxf>
    </rcc>
    <rcc rId="0" sId="2" dxf="1">
      <nc r="AK281">
        <v>34.6</v>
      </nc>
      <ndxf>
        <font>
          <b/>
          <sz val="11"/>
          <family val="2"/>
        </font>
        <alignment vertical="center"/>
      </ndxf>
    </rcc>
    <rcc rId="0" sId="2" dxf="1">
      <nc r="AK282">
        <v>34.57</v>
      </nc>
      <ndxf>
        <font>
          <b/>
          <sz val="11"/>
          <family val="2"/>
        </font>
        <alignment vertical="center"/>
      </ndxf>
    </rcc>
    <rcc rId="0" sId="2" dxf="1">
      <nc r="AK283">
        <v>34.18</v>
      </nc>
      <ndxf>
        <font>
          <b/>
          <sz val="11"/>
          <family val="2"/>
        </font>
        <alignment vertical="center"/>
      </ndxf>
    </rcc>
    <rcc rId="0" sId="2" dxf="1">
      <nc r="AK284">
        <v>34.43</v>
      </nc>
      <ndxf>
        <font>
          <b/>
          <sz val="11"/>
          <family val="2"/>
        </font>
        <alignment vertical="center"/>
      </ndxf>
    </rcc>
    <rcc rId="0" sId="2" dxf="1">
      <nc r="AK285">
        <v>34.32</v>
      </nc>
      <ndxf>
        <font>
          <b/>
          <sz val="11"/>
          <family val="2"/>
        </font>
        <alignment vertical="center"/>
      </ndxf>
    </rcc>
    <rcc rId="0" sId="2" dxf="1">
      <nc r="AK286">
        <v>34.369999999999997</v>
      </nc>
      <ndxf>
        <font>
          <b/>
          <sz val="11"/>
          <family val="2"/>
        </font>
        <alignment vertical="center"/>
      </ndxf>
    </rcc>
    <rcc rId="0" sId="2" dxf="1">
      <nc r="AK287">
        <v>34.47</v>
      </nc>
      <ndxf>
        <font>
          <b/>
          <sz val="11"/>
          <family val="2"/>
        </font>
        <alignment vertical="center"/>
      </ndxf>
    </rcc>
    <rcc rId="0" sId="2" dxf="1">
      <nc r="AK288">
        <v>34.36</v>
      </nc>
      <ndxf>
        <font>
          <b/>
          <sz val="11"/>
          <family val="2"/>
        </font>
        <alignment vertical="center"/>
      </ndxf>
    </rcc>
    <rcc rId="0" sId="2" dxf="1">
      <nc r="AK289">
        <v>34.340000000000003</v>
      </nc>
      <ndxf>
        <font>
          <b/>
          <sz val="11"/>
          <family val="2"/>
        </font>
        <alignment vertical="center"/>
      </ndxf>
    </rcc>
    <rcc rId="0" sId="2" dxf="1">
      <nc r="AK290">
        <v>34.33</v>
      </nc>
      <ndxf>
        <font>
          <b/>
          <sz val="11"/>
          <family val="2"/>
        </font>
        <alignment vertical="center"/>
      </ndxf>
    </rcc>
    <rcc rId="0" sId="2" dxf="1">
      <nc r="AK291">
        <v>34.31</v>
      </nc>
      <ndxf>
        <font>
          <b/>
          <sz val="11"/>
          <family val="2"/>
        </font>
        <alignment vertical="center"/>
      </ndxf>
    </rcc>
    <rcc rId="0" sId="2" dxf="1">
      <nc r="AK292">
        <v>34.35</v>
      </nc>
      <ndxf>
        <font>
          <b/>
          <sz val="11"/>
          <family val="2"/>
        </font>
        <alignment vertical="center"/>
      </ndxf>
    </rcc>
    <rfmt sheetId="2" sqref="AK293" start="0" length="0">
      <dxf>
        <font>
          <b/>
          <sz val="11"/>
          <family val="2"/>
        </font>
        <alignment vertical="center"/>
      </dxf>
    </rfmt>
    <rcc rId="0" sId="2" dxf="1">
      <nc r="AK294">
        <v>34.31</v>
      </nc>
      <ndxf>
        <font>
          <b/>
          <sz val="11"/>
          <family val="2"/>
        </font>
        <alignment vertical="center"/>
      </ndxf>
    </rcc>
    <rcc rId="0" sId="2" dxf="1">
      <nc r="AK295">
        <v>34.299999999999997</v>
      </nc>
      <ndxf>
        <font>
          <b/>
          <sz val="11"/>
          <family val="2"/>
        </font>
        <alignment vertical="center"/>
      </ndxf>
    </rcc>
    <rcc rId="0" sId="2" dxf="1">
      <nc r="AK296">
        <v>29.53</v>
      </nc>
      <ndxf>
        <font>
          <b/>
          <sz val="11"/>
          <family val="2"/>
        </font>
        <alignment vertical="center"/>
      </ndxf>
    </rcc>
    <rcc rId="0" sId="2" dxf="1">
      <nc r="AK297">
        <v>29.52</v>
      </nc>
      <ndxf>
        <font>
          <b/>
          <sz val="11"/>
          <family val="2"/>
        </font>
        <alignment vertical="center"/>
      </ndxf>
    </rcc>
    <rcc rId="0" sId="2" dxf="1">
      <nc r="AK298">
        <v>29.54</v>
      </nc>
      <ndxf>
        <font>
          <b/>
          <sz val="11"/>
          <family val="2"/>
        </font>
        <alignment vertical="center"/>
      </ndxf>
    </rcc>
    <rcc rId="0" sId="2" dxf="1">
      <nc r="AK299">
        <v>29.57</v>
      </nc>
      <ndxf>
        <font>
          <b/>
          <sz val="11"/>
          <family val="2"/>
        </font>
        <alignment vertical="center"/>
      </ndxf>
    </rcc>
    <rcc rId="0" sId="2" dxf="1">
      <nc r="AK300">
        <v>34.22</v>
      </nc>
      <ndxf>
        <font>
          <b/>
          <sz val="11"/>
          <family val="2"/>
        </font>
        <alignment vertical="center"/>
      </ndxf>
    </rcc>
    <rcc rId="0" sId="2" dxf="1">
      <nc r="AK301">
        <v>33.85</v>
      </nc>
      <ndxf>
        <font>
          <b/>
          <sz val="11"/>
          <family val="2"/>
        </font>
        <alignment vertical="center"/>
      </ndxf>
    </rcc>
    <rcc rId="0" sId="2" dxf="1">
      <nc r="AK302">
        <v>33.89</v>
      </nc>
      <ndxf>
        <font>
          <b/>
          <sz val="11"/>
          <family val="2"/>
        </font>
        <alignment vertical="center"/>
      </ndxf>
    </rcc>
    <rcc rId="0" sId="2" dxf="1">
      <nc r="AK303">
        <v>33.83</v>
      </nc>
      <ndxf>
        <font>
          <b/>
          <sz val="11"/>
          <family val="2"/>
        </font>
        <alignment vertical="center"/>
      </ndxf>
    </rcc>
    <rcc rId="0" sId="2" dxf="1">
      <nc r="AK304">
        <v>33.85</v>
      </nc>
      <ndxf>
        <font>
          <b/>
          <sz val="11"/>
          <family val="2"/>
        </font>
        <alignment vertical="center"/>
      </ndxf>
    </rcc>
    <rcc rId="0" sId="2" dxf="1">
      <nc r="AK305">
        <v>34.11</v>
      </nc>
      <ndxf>
        <font>
          <b/>
          <sz val="11"/>
          <family val="2"/>
        </font>
        <alignment vertical="center"/>
      </ndxf>
    </rcc>
    <rcc rId="0" sId="2" dxf="1">
      <nc r="AK306">
        <v>34.340000000000003</v>
      </nc>
      <ndxf>
        <font>
          <b/>
          <sz val="11"/>
          <family val="2"/>
        </font>
        <alignment vertical="center"/>
      </ndxf>
    </rcc>
    <rcc rId="0" sId="2" dxf="1">
      <nc r="AK307">
        <v>34.770000000000003</v>
      </nc>
      <ndxf>
        <font>
          <b/>
          <sz val="11"/>
          <family val="2"/>
        </font>
        <alignment vertical="center"/>
      </ndxf>
    </rcc>
    <rcc rId="0" sId="2" dxf="1">
      <nc r="AK308">
        <v>34.770000000000003</v>
      </nc>
      <ndxf>
        <font>
          <b/>
          <sz val="11"/>
          <family val="2"/>
        </font>
        <alignment vertical="center"/>
      </ndxf>
    </rcc>
    <rcc rId="0" sId="2" dxf="1">
      <nc r="AK309">
        <v>34.47</v>
      </nc>
      <ndxf>
        <font>
          <b/>
          <sz val="11"/>
          <family val="2"/>
        </font>
        <alignment vertical="center"/>
      </ndxf>
    </rcc>
    <rcc rId="0" sId="2" dxf="1">
      <nc r="AK310">
        <v>33.93</v>
      </nc>
      <ndxf>
        <font>
          <b/>
          <sz val="11"/>
          <family val="2"/>
        </font>
        <alignment vertical="center"/>
      </ndxf>
    </rcc>
    <rcc rId="0" sId="2" dxf="1">
      <nc r="AK311">
        <v>33.4</v>
      </nc>
      <ndxf>
        <font>
          <b/>
          <sz val="11"/>
          <family val="2"/>
        </font>
        <alignment vertical="center"/>
      </ndxf>
    </rcc>
    <rcc rId="0" sId="2" dxf="1">
      <nc r="AK312">
        <v>34.44</v>
      </nc>
      <ndxf>
        <font>
          <b/>
          <sz val="11"/>
          <family val="2"/>
        </font>
        <alignment vertical="center"/>
      </ndxf>
    </rcc>
    <rcc rId="0" sId="2" dxf="1">
      <nc r="AK313">
        <v>34.44</v>
      </nc>
      <ndxf>
        <font>
          <b/>
          <sz val="11"/>
          <family val="2"/>
        </font>
        <alignment vertical="center"/>
      </ndxf>
    </rcc>
    <rcc rId="0" sId="2" dxf="1">
      <nc r="AK314">
        <v>34.049999999999997</v>
      </nc>
      <ndxf>
        <font>
          <b/>
          <sz val="11"/>
          <family val="2"/>
        </font>
        <alignment vertical="center"/>
      </ndxf>
    </rcc>
    <rcc rId="0" sId="2" dxf="1">
      <nc r="AK315">
        <v>34.049999999999997</v>
      </nc>
      <ndxf>
        <font>
          <b/>
          <sz val="11"/>
          <family val="2"/>
        </font>
        <alignment vertical="center"/>
      </ndxf>
    </rcc>
    <rcc rId="0" sId="2" dxf="1">
      <nc r="AK316">
        <v>33.42</v>
      </nc>
      <ndxf>
        <font>
          <b/>
          <sz val="11"/>
          <family val="2"/>
        </font>
        <alignment vertical="center"/>
      </ndxf>
    </rcc>
    <rcc rId="0" sId="2" dxf="1">
      <nc r="AK317">
        <v>33.450000000000003</v>
      </nc>
      <ndxf>
        <font>
          <b/>
          <sz val="11"/>
          <family val="2"/>
        </font>
        <alignment vertical="center"/>
      </ndxf>
    </rcc>
    <rcc rId="0" sId="2" dxf="1">
      <nc r="AK318">
        <v>33.409999999999997</v>
      </nc>
      <ndxf>
        <font>
          <b/>
          <sz val="11"/>
          <family val="2"/>
        </font>
        <alignment vertical="center"/>
      </ndxf>
    </rcc>
    <rcc rId="0" sId="2" dxf="1">
      <nc r="AK319">
        <v>33.4</v>
      </nc>
      <ndxf>
        <font>
          <b/>
          <sz val="11"/>
          <family val="2"/>
        </font>
        <alignment vertical="center"/>
      </ndxf>
    </rcc>
    <rcc rId="0" sId="2" dxf="1">
      <nc r="AK320">
        <v>33.380000000000003</v>
      </nc>
      <ndxf>
        <font>
          <b/>
          <sz val="11"/>
          <family val="2"/>
        </font>
        <alignment vertical="center"/>
      </ndxf>
    </rcc>
    <rcc rId="0" sId="2" dxf="1">
      <nc r="AK321">
        <v>33.880000000000003</v>
      </nc>
      <ndxf>
        <font>
          <b/>
          <sz val="11"/>
          <family val="2"/>
        </font>
        <alignment vertical="center"/>
      </ndxf>
    </rcc>
    <rcc rId="0" sId="2" dxf="1">
      <nc r="AK322">
        <v>34.450000000000003</v>
      </nc>
      <ndxf>
        <font>
          <b/>
          <sz val="11"/>
          <family val="2"/>
        </font>
        <alignment vertical="center"/>
      </ndxf>
    </rcc>
    <rcc rId="0" sId="2" dxf="1">
      <nc r="AK323">
        <v>34.44</v>
      </nc>
      <ndxf>
        <font>
          <b/>
          <sz val="11"/>
          <family val="2"/>
        </font>
        <alignment vertical="center"/>
      </ndxf>
    </rcc>
    <rcc rId="0" sId="2" dxf="1">
      <nc r="AK324">
        <v>34.380000000000003</v>
      </nc>
      <ndxf>
        <font>
          <b/>
          <sz val="11"/>
          <family val="2"/>
        </font>
        <alignment vertical="center"/>
      </ndxf>
    </rcc>
    <rcc rId="0" sId="2" dxf="1">
      <nc r="AK325">
        <v>34.43</v>
      </nc>
      <ndxf>
        <font>
          <b/>
          <sz val="11"/>
          <family val="2"/>
        </font>
        <alignment vertical="center"/>
      </ndxf>
    </rcc>
    <rcc rId="0" sId="2" dxf="1">
      <nc r="AK326">
        <v>34.43</v>
      </nc>
      <ndxf>
        <font>
          <b/>
          <sz val="11"/>
          <family val="2"/>
        </font>
        <alignment vertical="center"/>
      </ndxf>
    </rcc>
    <rcc rId="0" sId="2" dxf="1">
      <nc r="AK327">
        <v>34.44</v>
      </nc>
      <ndxf>
        <font>
          <b/>
          <sz val="11"/>
          <family val="2"/>
        </font>
        <alignment vertical="center"/>
      </ndxf>
    </rcc>
    <rcc rId="0" sId="2" dxf="1">
      <nc r="AK328">
        <v>34.56</v>
      </nc>
      <ndxf>
        <font>
          <b/>
          <sz val="11"/>
          <family val="2"/>
        </font>
        <alignment vertical="center"/>
      </ndxf>
    </rcc>
    <rcc rId="0" sId="2" dxf="1">
      <nc r="AK329">
        <v>34.57</v>
      </nc>
      <ndxf>
        <font>
          <b/>
          <sz val="11"/>
          <family val="2"/>
        </font>
        <alignment vertical="center"/>
      </ndxf>
    </rcc>
    <rcc rId="0" sId="2" dxf="1">
      <nc r="AK330">
        <v>34.22</v>
      </nc>
      <ndxf>
        <font>
          <b/>
          <sz val="11"/>
          <family val="2"/>
        </font>
        <alignment vertical="center"/>
      </ndxf>
    </rcc>
    <rcc rId="0" sId="2" dxf="1">
      <nc r="AK331">
        <v>33.97</v>
      </nc>
      <ndxf>
        <font>
          <b/>
          <sz val="11"/>
          <family val="2"/>
        </font>
        <alignment vertical="center"/>
      </ndxf>
    </rcc>
    <rcc rId="0" sId="2" dxf="1">
      <nc r="AK332">
        <v>34.42</v>
      </nc>
      <ndxf>
        <font>
          <b/>
          <sz val="11"/>
          <family val="2"/>
        </font>
        <alignment vertical="center"/>
      </ndxf>
    </rcc>
    <rcc rId="0" sId="2" dxf="1">
      <nc r="AK333">
        <v>33.78</v>
      </nc>
      <ndxf>
        <font>
          <b/>
          <sz val="11"/>
          <family val="2"/>
        </font>
        <alignment vertical="center"/>
      </ndxf>
    </rcc>
    <rcc rId="0" sId="2" dxf="1">
      <nc r="AK334">
        <v>34.32</v>
      </nc>
      <ndxf>
        <font>
          <b/>
          <sz val="11"/>
          <family val="2"/>
        </font>
        <alignment vertical="center"/>
      </ndxf>
    </rcc>
    <rcc rId="0" sId="2" dxf="1">
      <nc r="AK335">
        <v>34.53</v>
      </nc>
      <ndxf>
        <font>
          <b/>
          <sz val="11"/>
          <family val="2"/>
        </font>
        <alignment vertical="center"/>
      </ndxf>
    </rcc>
    <rcc rId="0" sId="2" dxf="1">
      <nc r="AK336">
        <v>34.450000000000003</v>
      </nc>
      <ndxf>
        <font>
          <b/>
          <sz val="11"/>
          <family val="2"/>
        </font>
        <alignment vertical="center"/>
      </ndxf>
    </rcc>
    <rcc rId="0" sId="2" dxf="1">
      <nc r="AK337">
        <v>34.28</v>
      </nc>
      <ndxf>
        <font>
          <b/>
          <sz val="11"/>
          <family val="2"/>
        </font>
        <alignment vertical="center"/>
      </ndxf>
    </rcc>
    <rcc rId="0" sId="2" dxf="1">
      <nc r="AK338">
        <v>34.31</v>
      </nc>
      <ndxf>
        <font>
          <b/>
          <sz val="11"/>
          <family val="2"/>
        </font>
        <alignment vertical="center"/>
      </ndxf>
    </rcc>
    <rcc rId="0" sId="2" dxf="1">
      <nc r="AK339">
        <v>33.85</v>
      </nc>
      <ndxf>
        <font>
          <b/>
          <sz val="11"/>
          <family val="2"/>
        </font>
        <alignment vertical="center"/>
      </ndxf>
    </rcc>
    <rcc rId="0" sId="2" dxf="1">
      <nc r="AK340">
        <v>34.06</v>
      </nc>
      <ndxf>
        <font>
          <b/>
          <sz val="11"/>
          <family val="2"/>
        </font>
        <alignment vertical="center"/>
      </ndxf>
    </rcc>
    <rcc rId="0" sId="2" dxf="1">
      <nc r="AK341">
        <v>33.99</v>
      </nc>
      <ndxf>
        <font>
          <b/>
          <sz val="11"/>
          <family val="2"/>
        </font>
        <alignment vertical="center"/>
      </ndxf>
    </rcc>
    <rcc rId="0" sId="2" dxf="1">
      <nc r="AK342">
        <v>33.869999999999997</v>
      </nc>
      <ndxf>
        <font>
          <b/>
          <sz val="11"/>
          <family val="2"/>
        </font>
        <alignment vertical="center"/>
      </ndxf>
    </rcc>
    <rcc rId="0" sId="2" dxf="1">
      <nc r="AK343">
        <v>33.92</v>
      </nc>
      <ndxf>
        <font>
          <b/>
          <sz val="11"/>
          <family val="2"/>
        </font>
        <alignment vertical="center"/>
      </ndxf>
    </rcc>
    <rcc rId="0" sId="2" dxf="1">
      <nc r="AK344">
        <v>33.97</v>
      </nc>
      <ndxf>
        <font>
          <b/>
          <sz val="11"/>
          <family val="2"/>
        </font>
        <alignment vertical="center"/>
      </ndxf>
    </rcc>
    <rcc rId="0" sId="2" dxf="1">
      <nc r="AK345">
        <v>33.909999999999997</v>
      </nc>
      <ndxf>
        <font>
          <b/>
          <sz val="11"/>
          <family val="2"/>
        </font>
        <alignment vertical="center"/>
      </ndxf>
    </rcc>
    <rcc rId="0" sId="2" dxf="1">
      <nc r="AK346">
        <v>34.03</v>
      </nc>
      <ndxf>
        <font>
          <b/>
          <sz val="11"/>
          <family val="2"/>
        </font>
        <alignment vertical="center"/>
      </ndxf>
    </rcc>
    <rcc rId="0" sId="2" dxf="1">
      <nc r="AK347">
        <v>34.31</v>
      </nc>
      <ndxf>
        <font>
          <b/>
          <sz val="11"/>
          <family val="2"/>
        </font>
        <alignment vertical="center"/>
      </ndxf>
    </rcc>
    <rcc rId="0" sId="2" dxf="1">
      <nc r="AK348">
        <v>34.21</v>
      </nc>
      <ndxf>
        <font>
          <b/>
          <sz val="11"/>
          <family val="2"/>
        </font>
        <alignment vertical="center"/>
      </ndxf>
    </rcc>
    <rcc rId="0" sId="2" dxf="1">
      <nc r="AK349">
        <v>34.21</v>
      </nc>
      <ndxf>
        <font>
          <b/>
          <sz val="11"/>
          <family val="2"/>
        </font>
        <alignment vertical="center"/>
      </ndxf>
    </rcc>
    <rcc rId="0" sId="2" dxf="1">
      <nc r="AK350">
        <v>34.22</v>
      </nc>
      <ndxf>
        <font>
          <b/>
          <sz val="11"/>
          <family val="2"/>
        </font>
        <alignment vertical="center"/>
      </ndxf>
    </rcc>
    <rcc rId="0" sId="2" dxf="1">
      <nc r="AK351">
        <v>34.4</v>
      </nc>
      <ndxf>
        <font>
          <b/>
          <sz val="11"/>
          <family val="2"/>
        </font>
        <alignment vertical="center"/>
      </ndxf>
    </rcc>
    <rcc rId="0" sId="2" dxf="1">
      <nc r="AK352">
        <v>34.450000000000003</v>
      </nc>
      <ndxf>
        <font>
          <b/>
          <sz val="11"/>
          <family val="2"/>
        </font>
        <alignment vertical="center"/>
      </ndxf>
    </rcc>
    <rcc rId="0" sId="2" dxf="1">
      <nc r="AK353">
        <v>33.340000000000003</v>
      </nc>
      <ndxf>
        <font>
          <b/>
          <sz val="11"/>
          <family val="2"/>
        </font>
        <alignment vertical="center"/>
      </ndxf>
    </rcc>
    <rcc rId="0" sId="2" dxf="1">
      <nc r="AK354">
        <v>34.43</v>
      </nc>
      <ndxf>
        <font>
          <b/>
          <sz val="11"/>
          <family val="2"/>
        </font>
        <alignment vertical="center"/>
      </ndxf>
    </rcc>
    <rcc rId="0" sId="2" dxf="1">
      <nc r="AK355">
        <v>34.770000000000003</v>
      </nc>
      <ndxf>
        <font>
          <b/>
          <sz val="11"/>
          <family val="2"/>
        </font>
        <alignment vertical="center"/>
      </ndxf>
    </rcc>
    <rcc rId="0" sId="2" dxf="1">
      <nc r="AK356">
        <v>34.75</v>
      </nc>
      <ndxf>
        <font>
          <b/>
          <sz val="11"/>
          <family val="2"/>
        </font>
        <alignment vertical="center"/>
      </ndxf>
    </rcc>
    <rcc rId="0" sId="2" dxf="1">
      <nc r="AK357">
        <v>34.450000000000003</v>
      </nc>
      <ndxf>
        <font>
          <b/>
          <sz val="11"/>
          <family val="2"/>
        </font>
        <alignment vertical="center"/>
      </ndxf>
    </rcc>
    <rcc rId="0" sId="2" dxf="1">
      <nc r="AK358">
        <v>34.450000000000003</v>
      </nc>
      <ndxf>
        <font>
          <b/>
          <sz val="11"/>
          <family val="2"/>
        </font>
        <alignment vertical="center"/>
      </ndxf>
    </rcc>
    <rcc rId="0" sId="2" dxf="1">
      <nc r="AK359">
        <v>34.409999999999997</v>
      </nc>
      <ndxf>
        <font>
          <b/>
          <sz val="11"/>
          <family val="2"/>
        </font>
        <alignment vertical="center"/>
      </ndxf>
    </rcc>
    <rcc rId="0" sId="2" dxf="1">
      <nc r="AK360">
        <v>34.43</v>
      </nc>
      <ndxf>
        <font>
          <b/>
          <sz val="11"/>
          <family val="2"/>
        </font>
        <alignment vertical="center"/>
      </ndxf>
    </rcc>
    <rcc rId="0" sId="2" dxf="1">
      <nc r="AK361">
        <v>34.44</v>
      </nc>
      <ndxf>
        <font>
          <b/>
          <sz val="11"/>
          <family val="2"/>
        </font>
        <alignment vertical="center"/>
      </ndxf>
    </rcc>
    <rcc rId="0" sId="2" dxf="1">
      <nc r="AK362">
        <v>34.53</v>
      </nc>
      <ndxf>
        <font>
          <b/>
          <sz val="11"/>
          <family val="2"/>
        </font>
        <alignment vertical="center"/>
      </ndxf>
    </rcc>
    <rcc rId="0" sId="2" dxf="1">
      <nc r="AK363">
        <v>34.53</v>
      </nc>
      <ndxf>
        <font>
          <b/>
          <sz val="11"/>
          <family val="2"/>
        </font>
        <alignment vertical="center"/>
      </ndxf>
    </rcc>
    <rcc rId="0" sId="2" dxf="1">
      <nc r="AK364">
        <v>34.43</v>
      </nc>
      <ndxf>
        <font>
          <b/>
          <sz val="11"/>
          <family val="2"/>
        </font>
        <alignment vertical="center"/>
      </ndxf>
    </rcc>
    <rcc rId="0" sId="2" dxf="1">
      <nc r="AK365">
        <v>34.5</v>
      </nc>
      <ndxf>
        <font>
          <b/>
          <sz val="11"/>
          <family val="2"/>
        </font>
        <alignment vertical="center"/>
      </ndxf>
    </rcc>
    <rcc rId="0" sId="2" dxf="1">
      <nc r="AK366">
        <v>34.5</v>
      </nc>
      <ndxf>
        <font>
          <b/>
          <sz val="11"/>
          <family val="2"/>
        </font>
        <alignment vertical="center"/>
      </ndxf>
    </rcc>
    <rcc rId="0" sId="2" dxf="1">
      <nc r="AK367">
        <v>34.5</v>
      </nc>
      <ndxf>
        <font>
          <b/>
          <sz val="11"/>
          <family val="2"/>
        </font>
        <alignment vertical="center"/>
      </ndxf>
    </rcc>
    <rcc rId="0" sId="2" dxf="1">
      <nc r="AK368">
        <v>33.72</v>
      </nc>
      <ndxf>
        <font>
          <b/>
          <sz val="11"/>
          <family val="2"/>
        </font>
        <alignment vertical="center"/>
      </ndxf>
    </rcc>
    <rcc rId="0" sId="2" dxf="1">
      <nc r="AK369">
        <v>33.700000000000003</v>
      </nc>
      <ndxf>
        <font>
          <b/>
          <sz val="11"/>
          <family val="2"/>
        </font>
        <alignment vertical="center"/>
      </ndxf>
    </rcc>
    <rcc rId="0" sId="2" dxf="1">
      <nc r="AK370">
        <v>33.33</v>
      </nc>
      <ndxf>
        <font>
          <b/>
          <sz val="11"/>
          <family val="2"/>
        </font>
        <alignment vertical="center"/>
      </ndxf>
    </rcc>
    <rcc rId="0" sId="2" dxf="1">
      <nc r="AK371">
        <v>34.06</v>
      </nc>
      <ndxf>
        <font>
          <b/>
          <sz val="11"/>
          <family val="2"/>
        </font>
        <alignment vertical="center"/>
      </ndxf>
    </rcc>
    <rcc rId="0" sId="2" dxf="1">
      <nc r="AK372">
        <v>34.369999999999997</v>
      </nc>
      <ndxf>
        <font>
          <b/>
          <sz val="11"/>
          <family val="2"/>
        </font>
        <alignment vertical="center"/>
      </ndxf>
    </rcc>
    <rcc rId="0" sId="2" dxf="1">
      <nc r="AK373">
        <v>34.01</v>
      </nc>
      <ndxf>
        <font>
          <b/>
          <sz val="11"/>
          <family val="2"/>
        </font>
        <alignment vertical="center"/>
      </ndxf>
    </rcc>
    <rcc rId="0" sId="2" dxf="1">
      <nc r="AK374">
        <v>34.42</v>
      </nc>
      <ndxf>
        <font>
          <b/>
          <sz val="11"/>
          <family val="2"/>
        </font>
        <alignment vertical="center"/>
      </ndxf>
    </rcc>
    <rcc rId="0" sId="2" dxf="1">
      <nc r="AK375">
        <v>34.42</v>
      </nc>
      <ndxf>
        <font>
          <b/>
          <sz val="11"/>
          <family val="2"/>
        </font>
        <alignment vertical="center"/>
      </ndxf>
    </rcc>
    <rcc rId="0" sId="2" dxf="1">
      <nc r="AK376">
        <v>34.42</v>
      </nc>
      <ndxf>
        <font>
          <b/>
          <sz val="11"/>
          <family val="2"/>
        </font>
        <alignment vertical="center"/>
      </ndxf>
    </rcc>
    <rcc rId="0" sId="2" dxf="1">
      <nc r="AK377">
        <v>34.020000000000003</v>
      </nc>
      <ndxf>
        <font>
          <b/>
          <sz val="11"/>
          <family val="2"/>
        </font>
        <alignment vertical="center"/>
      </ndxf>
    </rcc>
    <rcc rId="0" sId="2" dxf="1">
      <nc r="AK378">
        <v>33.94</v>
      </nc>
      <ndxf>
        <font>
          <b/>
          <sz val="11"/>
          <family val="2"/>
        </font>
        <alignment vertical="center"/>
      </ndxf>
    </rcc>
    <rcc rId="0" sId="2" dxf="1">
      <nc r="AK379">
        <v>33.82</v>
      </nc>
      <ndxf>
        <font>
          <b/>
          <sz val="11"/>
          <family val="2"/>
        </font>
        <alignment vertical="center"/>
      </ndxf>
    </rcc>
    <rcc rId="0" sId="2" dxf="1">
      <nc r="AK380">
        <v>33.979999999999997</v>
      </nc>
      <ndxf>
        <font>
          <b/>
          <sz val="11"/>
          <family val="2"/>
        </font>
        <alignment vertical="center"/>
      </ndxf>
    </rcc>
    <rcc rId="0" sId="2" dxf="1">
      <nc r="AK381">
        <v>34</v>
      </nc>
      <ndxf>
        <font>
          <b/>
          <sz val="11"/>
          <family val="2"/>
        </font>
        <alignment vertical="center"/>
      </ndxf>
    </rcc>
    <rcc rId="0" sId="2" dxf="1">
      <nc r="AK382">
        <v>34.39</v>
      </nc>
      <ndxf>
        <font>
          <b/>
          <sz val="11"/>
          <family val="2"/>
        </font>
        <alignment vertical="center"/>
      </ndxf>
    </rcc>
    <rcc rId="0" sId="2" dxf="1">
      <nc r="AK383">
        <v>34.35</v>
      </nc>
      <ndxf>
        <font>
          <b/>
          <sz val="11"/>
          <family val="2"/>
        </font>
        <alignment vertical="center"/>
      </ndxf>
    </rcc>
    <rcc rId="0" sId="2" dxf="1">
      <nc r="AK384">
        <v>34.43</v>
      </nc>
      <ndxf>
        <font>
          <b/>
          <sz val="11"/>
          <family val="2"/>
        </font>
        <alignment vertical="center"/>
      </ndxf>
    </rcc>
    <rcc rId="0" sId="2" dxf="1">
      <nc r="AK385">
        <v>34.43</v>
      </nc>
      <ndxf>
        <font>
          <b/>
          <sz val="11"/>
          <family val="2"/>
        </font>
        <alignment vertical="center"/>
      </ndxf>
    </rcc>
    <rcc rId="0" sId="2" dxf="1">
      <nc r="AK386">
        <v>33.39</v>
      </nc>
      <ndxf>
        <font>
          <b/>
          <sz val="11"/>
          <family val="2"/>
        </font>
        <alignment vertical="center"/>
      </ndxf>
    </rcc>
    <rcc rId="0" sId="2" dxf="1">
      <nc r="AK387">
        <v>33.380000000000003</v>
      </nc>
      <ndxf>
        <font>
          <b/>
          <sz val="11"/>
          <family val="2"/>
        </font>
        <alignment vertical="center"/>
      </ndxf>
    </rcc>
    <rcc rId="0" sId="2" dxf="1">
      <nc r="AK388">
        <v>33.409999999999997</v>
      </nc>
      <ndxf>
        <font>
          <b/>
          <sz val="11"/>
          <family val="2"/>
        </font>
        <alignment vertical="center"/>
      </ndxf>
    </rcc>
    <rcc rId="0" sId="2" dxf="1">
      <nc r="AK389">
        <v>34.31</v>
      </nc>
      <ndxf>
        <font>
          <b/>
          <sz val="11"/>
          <family val="2"/>
        </font>
        <alignment vertical="center"/>
      </ndxf>
    </rcc>
    <rcc rId="0" sId="2" dxf="1">
      <nc r="AK390">
        <v>34.18</v>
      </nc>
      <ndxf>
        <font>
          <b/>
          <sz val="11"/>
          <family val="2"/>
        </font>
        <alignment vertical="center"/>
      </ndxf>
    </rcc>
    <rcc rId="0" sId="2" dxf="1">
      <nc r="AK391">
        <v>34.18</v>
      </nc>
      <ndxf>
        <font>
          <b/>
          <sz val="11"/>
          <family val="2"/>
        </font>
        <alignment vertical="center"/>
      </ndxf>
    </rcc>
    <rcc rId="0" sId="2" dxf="1">
      <nc r="AK392">
        <v>34.17</v>
      </nc>
      <ndxf>
        <font>
          <b/>
          <sz val="11"/>
          <family val="2"/>
        </font>
        <alignment vertical="center"/>
      </ndxf>
    </rcc>
    <rcc rId="0" sId="2" dxf="1">
      <nc r="AK393">
        <v>34.57</v>
      </nc>
      <ndxf>
        <font>
          <b/>
          <sz val="11"/>
          <family val="2"/>
        </font>
        <alignment vertical="center"/>
      </ndxf>
    </rcc>
    <rcc rId="0" sId="2" dxf="1">
      <nc r="AK394">
        <v>34.39</v>
      </nc>
      <ndxf>
        <font>
          <b/>
          <sz val="11"/>
          <family val="2"/>
        </font>
        <alignment vertical="center"/>
      </ndxf>
    </rcc>
    <rcc rId="0" sId="2" dxf="1">
      <nc r="AK395">
        <v>34.32</v>
      </nc>
      <ndxf>
        <font>
          <b/>
          <sz val="11"/>
          <family val="2"/>
        </font>
        <alignment vertical="center"/>
      </ndxf>
    </rcc>
    <rcc rId="0" sId="2" dxf="1">
      <nc r="AK396">
        <v>34.409999999999997</v>
      </nc>
      <ndxf>
        <font>
          <b/>
          <sz val="11"/>
          <family val="2"/>
        </font>
        <alignment vertical="center"/>
      </ndxf>
    </rcc>
    <rcc rId="0" sId="2" dxf="1">
      <nc r="AK397">
        <v>34.4</v>
      </nc>
      <ndxf>
        <font>
          <b/>
          <sz val="11"/>
          <family val="2"/>
        </font>
        <alignment vertical="center"/>
      </ndxf>
    </rcc>
    <rcc rId="0" sId="2" dxf="1">
      <nc r="AK398">
        <v>34.5</v>
      </nc>
      <ndxf>
        <font>
          <b/>
          <sz val="11"/>
          <family val="2"/>
        </font>
        <alignment vertical="center"/>
      </ndxf>
    </rcc>
    <rcc rId="0" sId="2" dxf="1">
      <nc r="AK399">
        <v>33.75</v>
      </nc>
      <ndxf>
        <font>
          <b/>
          <sz val="11"/>
          <family val="2"/>
        </font>
        <alignment vertical="center"/>
      </ndxf>
    </rcc>
    <rcc rId="0" sId="2" dxf="1">
      <nc r="AK400">
        <v>33.71</v>
      </nc>
      <ndxf>
        <font>
          <b/>
          <sz val="11"/>
          <family val="2"/>
        </font>
        <alignment vertical="center"/>
      </ndxf>
    </rcc>
    <rcc rId="0" sId="2" dxf="1">
      <nc r="AK401">
        <v>33.94</v>
      </nc>
      <ndxf>
        <font>
          <b/>
          <sz val="11"/>
          <family val="2"/>
        </font>
        <alignment vertical="center"/>
      </ndxf>
    </rcc>
    <rcc rId="0" sId="2" dxf="1">
      <nc r="AK402">
        <v>33.700000000000003</v>
      </nc>
      <ndxf>
        <font>
          <b/>
          <sz val="11"/>
          <family val="2"/>
        </font>
        <alignment vertical="center"/>
      </ndxf>
    </rcc>
    <rcc rId="0" sId="2" dxf="1">
      <nc r="AK403">
        <v>34.44</v>
      </nc>
      <ndxf>
        <font>
          <b/>
          <sz val="11"/>
          <family val="2"/>
        </font>
        <alignment vertical="center"/>
      </ndxf>
    </rcc>
    <rcc rId="0" sId="2" dxf="1">
      <nc r="AK404">
        <v>34.42</v>
      </nc>
      <ndxf>
        <font>
          <b/>
          <sz val="11"/>
          <family val="2"/>
        </font>
        <alignment vertical="center"/>
      </ndxf>
    </rcc>
    <rcc rId="0" sId="2" dxf="1">
      <nc r="AK405">
        <v>34.46</v>
      </nc>
      <ndxf>
        <font>
          <b/>
          <sz val="11"/>
          <family val="2"/>
        </font>
        <alignment vertical="center"/>
      </ndxf>
    </rcc>
    <rcc rId="0" sId="2" dxf="1">
      <nc r="AK406">
        <v>34.42</v>
      </nc>
      <ndxf>
        <font>
          <b/>
          <sz val="11"/>
          <family val="2"/>
        </font>
        <alignment vertical="center"/>
      </ndxf>
    </rcc>
    <rcc rId="0" sId="2" dxf="1">
      <nc r="AK407">
        <v>34.53</v>
      </nc>
      <ndxf>
        <font>
          <b/>
          <sz val="11"/>
          <family val="2"/>
        </font>
        <alignment vertical="center"/>
      </ndxf>
    </rcc>
    <rcc rId="0" sId="2" dxf="1">
      <nc r="AK408">
        <v>33.86</v>
      </nc>
      <ndxf>
        <font>
          <b/>
          <sz val="11"/>
          <family val="2"/>
        </font>
        <alignment vertical="center"/>
      </ndxf>
    </rcc>
    <rcc rId="0" sId="2" dxf="1">
      <nc r="AK409">
        <v>34.090000000000003</v>
      </nc>
      <ndxf>
        <font>
          <b/>
          <sz val="11"/>
          <family val="2"/>
        </font>
        <alignment vertical="center"/>
      </ndxf>
    </rcc>
    <rcc rId="0" sId="2" dxf="1">
      <nc r="AK410">
        <v>34.44</v>
      </nc>
      <ndxf>
        <font>
          <b/>
          <sz val="11"/>
          <family val="2"/>
        </font>
        <alignment vertical="center"/>
      </ndxf>
    </rcc>
    <rcc rId="0" sId="2" dxf="1">
      <nc r="AK411">
        <v>34.450000000000003</v>
      </nc>
      <ndxf>
        <font>
          <b/>
          <sz val="11"/>
          <family val="2"/>
        </font>
        <alignment vertical="center"/>
      </ndxf>
    </rcc>
    <rcc rId="0" sId="2" dxf="1">
      <nc r="AK412">
        <v>34.450000000000003</v>
      </nc>
      <ndxf>
        <font>
          <b/>
          <sz val="11"/>
          <family val="2"/>
        </font>
        <alignment vertical="center"/>
      </ndxf>
    </rcc>
    <rcc rId="0" sId="2" dxf="1">
      <nc r="AK413">
        <v>33.340000000000003</v>
      </nc>
      <ndxf>
        <font>
          <b/>
          <sz val="11"/>
          <family val="2"/>
        </font>
        <alignment vertical="center"/>
      </ndxf>
    </rcc>
    <rcc rId="0" sId="2" dxf="1">
      <nc r="AK414">
        <v>34.31</v>
      </nc>
      <ndxf>
        <font>
          <b/>
          <sz val="11"/>
          <family val="2"/>
        </font>
        <alignment vertical="center"/>
      </ndxf>
    </rcc>
    <rcc rId="0" sId="2" dxf="1">
      <nc r="AK415">
        <v>34.24</v>
      </nc>
      <ndxf>
        <font>
          <b/>
          <sz val="11"/>
          <family val="2"/>
        </font>
        <alignment vertical="center"/>
      </ndxf>
    </rcc>
    <rcc rId="0" sId="2" dxf="1">
      <nc r="AK416">
        <v>34.340000000000003</v>
      </nc>
      <ndxf>
        <font>
          <b/>
          <sz val="11"/>
          <family val="2"/>
        </font>
        <alignment vertical="center"/>
      </ndxf>
    </rcc>
    <rcc rId="0" sId="2" dxf="1">
      <nc r="AK417">
        <v>34.450000000000003</v>
      </nc>
      <ndxf>
        <font>
          <b/>
          <sz val="11"/>
          <family val="2"/>
        </font>
        <alignment vertical="center"/>
      </ndxf>
    </rcc>
    <rcc rId="0" sId="2" dxf="1">
      <nc r="AK418">
        <v>34.44</v>
      </nc>
      <ndxf>
        <font>
          <b/>
          <sz val="11"/>
          <family val="2"/>
        </font>
        <alignment vertical="center"/>
      </ndxf>
    </rcc>
    <rcc rId="0" sId="2" dxf="1">
      <nc r="AK419">
        <v>16</v>
      </nc>
      <ndxf>
        <font>
          <b/>
          <sz val="11"/>
          <family val="2"/>
        </font>
        <alignment vertical="center"/>
      </ndxf>
    </rcc>
    <rfmt sheetId="2" sqref="AK420" start="0" length="0">
      <dxf>
        <font>
          <b/>
          <sz val="11"/>
          <family val="2"/>
        </font>
        <alignment vertical="center"/>
      </dxf>
    </rfmt>
    <rcc rId="0" sId="2" dxf="1">
      <nc r="AK421">
        <v>16</v>
      </nc>
      <n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ndxf>
    </rcc>
    <rcc rId="0" sId="2" dxf="1">
      <nc r="AK422">
        <v>34.380000000000003</v>
      </nc>
      <ndxf>
        <font>
          <b/>
          <sz val="11"/>
          <family val="2"/>
        </font>
        <alignment vertical="center"/>
      </ndxf>
    </rcc>
    <rcc rId="0" sId="2" dxf="1">
      <nc r="AK423">
        <v>34.340000000000003</v>
      </nc>
      <ndxf>
        <font>
          <b/>
          <sz val="11"/>
          <family val="2"/>
        </font>
        <alignment vertical="center"/>
      </ndxf>
    </rcc>
    <rcc rId="0" sId="2" dxf="1">
      <nc r="AK424">
        <v>34.049999999999997</v>
      </nc>
      <ndxf>
        <font>
          <b/>
          <sz val="11"/>
          <family val="2"/>
        </font>
        <alignment vertical="center"/>
      </ndxf>
    </rcc>
    <rcc rId="0" sId="2" dxf="1">
      <nc r="AK425">
        <v>34.380000000000003</v>
      </nc>
      <ndxf>
        <font>
          <b/>
          <sz val="11"/>
          <family val="2"/>
        </font>
        <alignment vertical="center"/>
      </ndxf>
    </rcc>
    <rcc rId="0" sId="2" dxf="1">
      <nc r="AK426">
        <v>34.35</v>
      </nc>
      <ndxf>
        <font>
          <b/>
          <sz val="11"/>
          <family val="2"/>
        </font>
        <alignment vertical="center"/>
      </ndxf>
    </rcc>
    <rcc rId="0" sId="2" dxf="1">
      <nc r="AK427">
        <v>33.99</v>
      </nc>
      <ndxf>
        <font>
          <b/>
          <sz val="11"/>
          <family val="2"/>
        </font>
        <alignment vertical="center"/>
      </ndxf>
    </rcc>
    <rcc rId="0" sId="2" dxf="1">
      <nc r="AK428">
        <v>34.43</v>
      </nc>
      <ndxf>
        <font>
          <b/>
          <sz val="11"/>
          <family val="2"/>
        </font>
        <alignment vertical="center"/>
      </ndxf>
    </rcc>
    <rcc rId="0" sId="2" dxf="1">
      <nc r="AK429">
        <v>34.43</v>
      </nc>
      <ndxf>
        <font>
          <b/>
          <sz val="11"/>
          <family val="2"/>
        </font>
        <alignment vertical="center"/>
      </ndxf>
    </rcc>
    <rcc rId="0" sId="2" dxf="1">
      <nc r="AK430">
        <v>34.43</v>
      </nc>
      <ndxf>
        <font>
          <b/>
          <sz val="11"/>
          <family val="2"/>
        </font>
        <alignment vertical="center"/>
      </ndxf>
    </rcc>
    <rcc rId="0" sId="2" dxf="1">
      <nc r="AK431">
        <v>34.36</v>
      </nc>
      <ndxf>
        <font>
          <b/>
          <sz val="11"/>
          <family val="2"/>
        </font>
        <alignment vertical="center"/>
      </ndxf>
    </rcc>
    <rcc rId="0" sId="2" dxf="1">
      <nc r="AK432">
        <v>29.52</v>
      </nc>
      <ndxf>
        <font>
          <b/>
          <sz val="11"/>
          <family val="2"/>
        </font>
        <alignment vertical="center"/>
      </ndxf>
    </rcc>
    <rcc rId="0" sId="2" dxf="1">
      <nc r="AK433">
        <v>34.24</v>
      </nc>
      <ndxf>
        <font>
          <b/>
          <sz val="11"/>
          <family val="2"/>
        </font>
        <alignment vertical="center"/>
      </ndxf>
    </rcc>
    <rcc rId="0" sId="2" dxf="1">
      <nc r="AK434">
        <v>33.729999999999997</v>
      </nc>
      <ndxf>
        <font>
          <b/>
          <sz val="11"/>
          <family val="2"/>
        </font>
        <alignment vertical="center"/>
      </ndxf>
    </rcc>
    <rcc rId="0" sId="2" dxf="1">
      <nc r="AK435">
        <v>34.11</v>
      </nc>
      <ndxf>
        <font>
          <b/>
          <sz val="11"/>
          <family val="2"/>
        </font>
        <alignment vertical="center"/>
      </ndxf>
    </rcc>
    <rfmt sheetId="2" sqref="AK436" start="0" length="0">
      <dxf>
        <font>
          <b/>
          <sz val="11"/>
          <family val="2"/>
        </font>
        <alignment vertical="center"/>
      </dxf>
    </rfmt>
    <rcc rId="0" sId="2" dxf="1">
      <nc r="AK437">
        <v>34.44</v>
      </nc>
      <ndxf>
        <font>
          <b/>
          <sz val="11"/>
          <family val="2"/>
        </font>
        <alignment vertical="center"/>
      </ndxf>
    </rcc>
    <rcc rId="0" sId="2" dxf="1">
      <nc r="AK438">
        <v>34.46</v>
      </nc>
      <ndxf>
        <font>
          <b/>
          <sz val="11"/>
          <family val="2"/>
        </font>
        <alignment vertical="center"/>
      </ndxf>
    </rcc>
    <rcc rId="0" sId="2" dxf="1">
      <nc r="AK439">
        <v>34.22</v>
      </nc>
      <ndxf>
        <font>
          <b/>
          <sz val="11"/>
          <family val="2"/>
        </font>
        <alignment vertical="center"/>
      </ndxf>
    </rcc>
    <rcc rId="0" sId="2" dxf="1">
      <nc r="AK440">
        <v>34.26</v>
      </nc>
      <ndxf>
        <font>
          <b/>
          <sz val="11"/>
          <family val="2"/>
        </font>
        <alignment vertical="center"/>
      </ndxf>
    </rcc>
    <rcc rId="0" sId="2" dxf="1">
      <nc r="AK441">
        <v>34.24</v>
      </nc>
      <ndxf>
        <font>
          <b/>
          <sz val="11"/>
          <family val="2"/>
        </font>
        <alignment vertical="center"/>
      </ndxf>
    </rcc>
    <rcc rId="0" sId="2" dxf="1">
      <nc r="AK442">
        <v>34.270000000000003</v>
      </nc>
      <ndxf>
        <font>
          <b/>
          <sz val="11"/>
          <family val="2"/>
        </font>
        <alignment vertical="center"/>
      </ndxf>
    </rcc>
    <rcc rId="0" sId="2" dxf="1">
      <nc r="AK443">
        <v>34.200000000000003</v>
      </nc>
      <ndxf>
        <font>
          <b/>
          <sz val="11"/>
          <family val="2"/>
        </font>
        <alignment vertical="center"/>
      </ndxf>
    </rcc>
    <rcc rId="0" sId="2" dxf="1">
      <nc r="AK444">
        <v>34.450000000000003</v>
      </nc>
      <ndxf>
        <font>
          <b/>
          <sz val="11"/>
          <family val="2"/>
        </font>
        <alignment vertical="center"/>
      </ndxf>
    </rcc>
    <rcc rId="0" sId="2" dxf="1">
      <nc r="AK445">
        <v>34.26</v>
      </nc>
      <ndxf>
        <font>
          <b/>
          <sz val="11"/>
          <family val="2"/>
        </font>
        <alignment vertical="center"/>
      </ndxf>
    </rcc>
    <rcc rId="0" sId="2" dxf="1">
      <nc r="AK446">
        <v>34.24</v>
      </nc>
      <ndxf>
        <font>
          <b/>
          <sz val="11"/>
          <family val="2"/>
        </font>
        <alignment vertical="center"/>
      </ndxf>
    </rcc>
    <rcc rId="0" sId="2" dxf="1">
      <nc r="AK447">
        <v>34.299999999999997</v>
      </nc>
      <ndxf>
        <font>
          <b/>
          <sz val="11"/>
          <family val="2"/>
        </font>
        <alignment vertical="center"/>
      </ndxf>
    </rcc>
    <rcc rId="0" sId="2" dxf="1">
      <nc r="AK448">
        <v>34.25</v>
      </nc>
      <ndxf>
        <font>
          <b/>
          <sz val="11"/>
          <family val="2"/>
        </font>
        <alignment vertical="center"/>
      </ndxf>
    </rcc>
    <rcc rId="0" sId="2" dxf="1">
      <nc r="AK449">
        <v>34.39</v>
      </nc>
      <ndxf>
        <font>
          <b/>
          <sz val="11"/>
          <family val="2"/>
        </font>
        <alignment vertical="center"/>
      </ndxf>
    </rcc>
    <rcc rId="0" sId="2" dxf="1">
      <nc r="AK450">
        <v>33.840000000000003</v>
      </nc>
      <ndxf>
        <font>
          <b/>
          <sz val="11"/>
          <family val="2"/>
        </font>
        <alignment vertical="center"/>
      </ndxf>
    </rcc>
    <rcc rId="0" sId="2" dxf="1">
      <nc r="AK451">
        <v>33.49</v>
      </nc>
      <ndxf>
        <font>
          <b/>
          <sz val="11"/>
          <family val="2"/>
        </font>
        <alignment vertical="center"/>
      </ndxf>
    </rcc>
    <rcc rId="0" sId="2" dxf="1">
      <nc r="AK452">
        <v>34.31</v>
      </nc>
      <ndxf>
        <font>
          <b/>
          <sz val="11"/>
          <family val="2"/>
        </font>
        <alignment vertical="center"/>
      </ndxf>
    </rcc>
    <rcc rId="0" sId="2" dxf="1">
      <nc r="AK453">
        <v>34.44</v>
      </nc>
      <ndxf>
        <font>
          <b/>
          <sz val="11"/>
          <family val="2"/>
        </font>
        <alignment vertical="center"/>
      </ndxf>
    </rcc>
    <rcc rId="0" sId="2" dxf="1">
      <nc r="AK454">
        <v>34.450000000000003</v>
      </nc>
      <ndxf>
        <font>
          <b/>
          <sz val="11"/>
          <family val="2"/>
        </font>
        <alignment vertical="center"/>
      </ndxf>
    </rcc>
    <rcc rId="0" sId="2" dxf="1">
      <nc r="AK455">
        <v>34.43</v>
      </nc>
      <ndxf>
        <font>
          <b/>
          <sz val="11"/>
          <family val="2"/>
        </font>
        <alignment vertical="center"/>
      </ndxf>
    </rcc>
    <rcc rId="0" sId="2" dxf="1">
      <nc r="AK456">
        <v>34.46</v>
      </nc>
      <ndxf>
        <font>
          <b/>
          <sz val="11"/>
          <family val="2"/>
        </font>
        <alignment vertical="center"/>
      </ndxf>
    </rcc>
    <rcc rId="0" sId="2" dxf="1">
      <nc r="AK457">
        <v>34.42</v>
      </nc>
      <ndxf>
        <font>
          <b/>
          <sz val="11"/>
          <family val="2"/>
        </font>
        <alignment vertical="center"/>
      </ndxf>
    </rcc>
    <rcc rId="0" sId="2" dxf="1">
      <nc r="AK458">
        <v>34.42</v>
      </nc>
      <ndxf>
        <font>
          <b/>
          <sz val="11"/>
          <family val="2"/>
        </font>
        <alignment vertical="center"/>
      </ndxf>
    </rcc>
    <rcc rId="0" sId="2" dxf="1">
      <nc r="AK459">
        <v>29.54</v>
      </nc>
      <ndxf>
        <font>
          <b/>
          <sz val="11"/>
          <family val="2"/>
        </font>
        <alignment vertical="center"/>
      </ndxf>
    </rcc>
    <rcc rId="0" sId="2" dxf="1">
      <nc r="AK460">
        <v>34.450000000000003</v>
      </nc>
      <ndxf>
        <font>
          <b/>
          <sz val="11"/>
          <family val="2"/>
        </font>
        <alignment vertical="center"/>
      </ndxf>
    </rcc>
    <rcc rId="0" sId="2" dxf="1">
      <nc r="AK461">
        <v>34.44</v>
      </nc>
      <ndxf>
        <font>
          <b/>
          <sz val="11"/>
          <family val="2"/>
        </font>
        <alignment vertical="center"/>
      </ndxf>
    </rcc>
    <rcc rId="0" sId="2" dxf="1">
      <nc r="AK462">
        <v>34.44</v>
      </nc>
      <ndxf>
        <font>
          <b/>
          <sz val="11"/>
          <family val="2"/>
        </font>
        <alignment vertical="center"/>
      </ndxf>
    </rcc>
    <rcc rId="0" sId="2" dxf="1">
      <nc r="AK463">
        <v>34.450000000000003</v>
      </nc>
      <ndxf>
        <font>
          <b/>
          <sz val="11"/>
          <family val="2"/>
        </font>
        <alignment vertical="center"/>
      </ndxf>
    </rcc>
    <rcc rId="0" sId="2" dxf="1">
      <nc r="AK464">
        <v>34.43</v>
      </nc>
      <ndxf>
        <font>
          <b/>
          <sz val="11"/>
          <family val="2"/>
        </font>
        <alignment vertical="center"/>
      </ndxf>
    </rcc>
    <rcc rId="0" sId="2" dxf="1">
      <nc r="AK465">
        <v>34.11</v>
      </nc>
      <ndxf>
        <font>
          <b/>
          <sz val="11"/>
          <family val="2"/>
        </font>
        <alignment vertical="center"/>
      </ndxf>
    </rcc>
    <rcc rId="0" sId="2" dxf="1">
      <nc r="AK466">
        <v>34.07</v>
      </nc>
      <ndxf>
        <font>
          <b/>
          <sz val="11"/>
          <family val="2"/>
        </font>
        <alignment vertical="center"/>
      </ndxf>
    </rcc>
    <rcc rId="0" sId="2" dxf="1">
      <nc r="AK467">
        <v>34.590000000000003</v>
      </nc>
      <ndxf>
        <font>
          <b/>
          <sz val="11"/>
          <family val="2"/>
        </font>
        <alignment vertical="center"/>
      </ndxf>
    </rcc>
    <rcc rId="0" sId="2" dxf="1">
      <nc r="AK468">
        <v>34.590000000000003</v>
      </nc>
      <ndxf>
        <font>
          <b/>
          <sz val="11"/>
          <family val="2"/>
        </font>
        <alignment vertical="center"/>
      </ndxf>
    </rcc>
    <rcc rId="0" sId="2" dxf="1">
      <nc r="AK469">
        <v>34.58</v>
      </nc>
      <ndxf>
        <font>
          <b/>
          <sz val="11"/>
          <family val="2"/>
        </font>
        <alignment vertical="center"/>
      </ndxf>
    </rcc>
    <rcc rId="0" sId="2" dxf="1">
      <nc r="AK470">
        <v>34.44</v>
      </nc>
      <ndxf>
        <font>
          <b/>
          <sz val="11"/>
          <family val="2"/>
        </font>
        <alignment vertical="center"/>
      </ndxf>
    </rcc>
    <rcc rId="0" sId="2" dxf="1">
      <nc r="AK471">
        <v>34.26</v>
      </nc>
      <ndxf>
        <font>
          <b/>
          <sz val="11"/>
          <family val="2"/>
        </font>
        <alignment vertical="center"/>
      </ndxf>
    </rcc>
    <rcc rId="0" sId="2" dxf="1">
      <nc r="AK472">
        <v>34.26</v>
      </nc>
      <ndxf>
        <font>
          <b/>
          <sz val="11"/>
          <family val="2"/>
        </font>
        <alignment vertical="center"/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v>34.04</v>
      </nc>
      <ndxf>
        <font>
          <b/>
          <sz val="11"/>
          <family val="2"/>
        </font>
        <alignment vertical="center"/>
      </ndxf>
    </rcc>
    <rcc rId="0" sId="2" dxf="1">
      <nc r="AK477">
        <v>33.93</v>
      </nc>
      <ndxf>
        <font>
          <b/>
          <sz val="11"/>
          <family val="2"/>
        </font>
        <alignment vertical="center"/>
      </ndxf>
    </rcc>
    <rcc rId="0" sId="2" dxf="1">
      <nc r="AK478">
        <v>33.56</v>
      </nc>
      <ndxf>
        <font>
          <b/>
          <sz val="11"/>
          <family val="2"/>
        </font>
        <alignment vertical="center"/>
      </ndxf>
    </rcc>
    <rcc rId="0" sId="2" dxf="1">
      <nc r="AK479">
        <v>34.880000000000003</v>
      </nc>
      <ndxf>
        <font>
          <b/>
          <sz val="11"/>
          <family val="2"/>
        </font>
        <alignment vertical="center"/>
      </ndxf>
    </rcc>
    <rcc rId="0" sId="2" dxf="1">
      <nc r="AK480">
        <v>33.94</v>
      </nc>
      <ndxf>
        <font>
          <b/>
          <sz val="11"/>
          <family val="2"/>
        </font>
        <alignment vertical="center"/>
      </ndxf>
    </rcc>
    <rfmt sheetId="2" sqref="AK481" start="0" length="0">
      <dxf>
        <alignment horizontal="center" vertical="center"/>
      </dxf>
    </rfmt>
    <rcc rId="0" sId="2" dxf="1">
      <nc r="AK482">
        <v>34.200000000000003</v>
      </nc>
      <ndxf>
        <font>
          <b/>
          <sz val="11"/>
          <family val="2"/>
        </font>
        <alignment vertical="center"/>
      </ndxf>
    </rcc>
    <rcc rId="0" sId="2" dxf="1">
      <nc r="AK483">
        <v>34.200000000000003</v>
      </nc>
      <ndxf>
        <font>
          <b/>
          <sz val="11"/>
          <family val="2"/>
        </font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85" start="0" length="0">
      <dxf>
        <font>
          <b/>
          <sz val="11"/>
          <family val="2"/>
        </font>
        <alignment vertical="center"/>
      </dxf>
    </rfmt>
    <rcc rId="0" sId="2" dxf="1">
      <nc r="AK486">
        <v>34.229999999999997</v>
      </nc>
      <ndxf>
        <font>
          <b/>
          <sz val="11"/>
          <family val="2"/>
        </font>
        <alignment vertical="center"/>
      </ndxf>
    </rcc>
    <rfmt sheetId="2" sqref="AK487" start="0" length="0">
      <dxf>
        <alignment vertical="center"/>
      </dxf>
    </rfmt>
    <rcc rId="0" sId="2" dxf="1">
      <nc r="AK488">
        <v>34.29</v>
      </nc>
      <ndxf>
        <font>
          <b/>
          <sz val="11"/>
          <family val="2"/>
        </font>
        <alignment vertical="center"/>
      </ndxf>
    </rcc>
    <rcc rId="0" sId="2" dxf="1">
      <nc r="AK489">
        <v>34.22</v>
      </nc>
      <ndxf>
        <font>
          <b/>
          <sz val="11"/>
          <family val="2"/>
        </font>
        <alignment vertical="center"/>
      </ndxf>
    </rcc>
    <rcc rId="0" sId="2" dxf="1">
      <nc r="AK490">
        <v>34.630000000000003</v>
      </nc>
      <ndxf>
        <font>
          <b/>
          <sz val="11"/>
          <family val="2"/>
        </font>
        <alignment vertical="center"/>
      </ndxf>
    </rcc>
    <rfmt sheetId="2" sqref="AK491" start="0" length="0">
      <dxf>
        <font>
          <b/>
          <sz val="11"/>
          <family val="2"/>
        </font>
        <alignment vertical="center"/>
      </dxf>
    </rfmt>
    <rfmt sheetId="2" sqref="AK492" start="0" length="0">
      <dxf>
        <font>
          <b/>
          <sz val="11"/>
          <family val="2"/>
        </font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cc rId="0" sId="2" dxf="1">
      <nc r="AK496">
        <v>34.35</v>
      </nc>
      <ndxf>
        <font>
          <b/>
          <sz val="11"/>
          <family val="2"/>
        </font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5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K$1:$AK$1048576" dn="Z_50921383_7DBA_4510_9D4A_313E4C433247_.wvu.Col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X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X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K$1:$AK$1048576" dn="Z_B7F6F808_C796_4841_A128_909C4D10553C_.wvu.Col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K$1:$AK$1048576" dn="Z_EAB0E31B_6637_4D4E_A1C4_84B123167B72_.wvu.Col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2" dxf="1">
      <nc r="AK2" t="inlineStr">
        <is>
          <t>MER 2013/14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  <fill>
          <patternFill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fill>
          <patternFill>
            <bgColor rgb="FFFFFF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v>33.53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v>34.130000000000003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v>34.130000000000003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v>30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v>33.46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v>33.47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v>33.409999999999997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v>33.36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v>33.369999999999997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v>33.44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v>33.46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v>34.090000000000003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v>35.42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v>34.08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v>34.090000000000003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v>34.03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v>34.299999999999997</v>
      </nc>
      <ndxf>
        <font>
          <b/>
          <sz val="11"/>
          <color rgb="FFFF0000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v>34.299999999999997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v>33.479999999999997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v>33.479999999999997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v>33.479999999999997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v>34.46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v>34.46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v>34.450000000000003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v>33.39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v>33.4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v>34.450000000000003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v>34.409999999999997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v>34.36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v>34.4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v>34.44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v>34.44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v>34.340000000000003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v>33.28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v>33.520000000000003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v>34.19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v>34.07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v>33.99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v>34.69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v>34.61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v>34.479999999999997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v>35.28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v>34.299999999999997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v>34.25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v>34.68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v>34.64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v>34.68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v>35.270000000000003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v>34.590000000000003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v>34.340000000000003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v>34.49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v>34.32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v>34.119999999999997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v>34.03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v>33.92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v>34.07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v>34.130000000000003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v>33.56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v>33.450000000000003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v>34.340000000000003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v>34.58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v>35.44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v>34.35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v>34.479999999999997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v>34.590000000000003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v>34.32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v>35.31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v>34.25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v>35.270000000000003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v>33.46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v>34.369999999999997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v>33.770000000000003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v>33.79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v>33.5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v>34.74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v>34.75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v>34.729999999999997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80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81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v>33.520000000000003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v>29.59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v>34.03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v>33.94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v>34.07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v>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v>34.450000000000003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v>34.369999999999997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v>34.270000000000003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v>34.31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v>33.479999999999997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v>33.840000000000003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v>34.6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v>34.18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v>34.19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v>34.14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v>34.49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v>34.090000000000003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v>33.44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v>34.47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v>34.130000000000003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v>34.61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v>34.659999999999997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v>34.32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v>33.450000000000003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v>34.24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v>34.74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v>35.6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v>35.479999999999997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v>34.700000000000003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v>34.700000000000003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v>34.700000000000003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v>34.700000000000003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v>35.43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v>33.39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v>33.56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v>34.200000000000003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v>34.090000000000003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v>29.57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v>34.32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v>33.61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v>34.200000000000003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v>34.020000000000003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v>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v>34.17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v>34.119999999999997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v>33.979999999999997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v>34.06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v>33.44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v>33.61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v>35.340000000000003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v>35.369999999999997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v>35.33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v>35.450000000000003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v>35.46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v>35.61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v>35.380000000000003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v>35.6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v>34.46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v>34.130000000000003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v>29.57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v>29.57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v>29.61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v>34.08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v>34.04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v>34.229999999999997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v>34.74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v>34.74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v>34.19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v>33.44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v>33.39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v>33.44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v>34.1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v>34.630000000000003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v>34.619999999999997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v>34.19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v>34.409999999999997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v>34.6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v>34.03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v>34.1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v>33.99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v>34.119999999999997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v>34.17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v>34.090000000000003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v>34.18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v>33.44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v>34.74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v>35.26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v>34.6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v>34.6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v>33.44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v>33.51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v>34.200000000000003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v>34.479999999999997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v>34.61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v>34.17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v>34.15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v>34.14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v>33.4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v>34.1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v>34.090000000000003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v>34.61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v>33.49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v>33.409999999999997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v>33.659999999999997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v>33.46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v>34.58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v>34.57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v>34.6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v>34.08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v>34.32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v>33.450000000000003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v>34.19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v>34.43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v>16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v>16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v>34.090000000000003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v>34.69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v>34.520000000000003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v>29.56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v>33.869999999999997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v>34.549999999999997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v>34.49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v>34.479999999999997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v>34.49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v>34.51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v>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v>33.380000000000003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v>34.56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v>34.5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v>29.58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v>34.53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v>34.54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v>34.44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v>34.25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v>34.19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v>34.64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v>34.64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v>34.65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v>34.39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fill>
          <patternFill patternType="none">
            <bgColor indexed="65"/>
          </patternFill>
        </fill>
        <alignment horizontal="center" vertical="center"/>
      </dxf>
    </rfmt>
    <rfmt sheetId="2" sqref="AK474" start="0" length="0">
      <dxf>
        <numFmt numFmtId="30" formatCode="@"/>
        <fill>
          <patternFill patternType="none">
            <bgColor indexed="65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alignment vertical="center"/>
      </dxf>
    </rfmt>
    <rcc rId="0" sId="2" dxf="1">
      <nc r="AK476">
        <v>34.11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v>33.75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v>33.85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v>34.79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v>34.28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fill>
          <patternFill patternType="none">
            <bgColor indexed="65"/>
          </patternFill>
        </fill>
        <alignment horizontal="center" vertical="center"/>
      </dxf>
    </rfmt>
    <rcc rId="0" sId="2" dxf="1">
      <nc r="AK482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v>34.159999999999997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alignment vertical="center"/>
      </dxf>
    </rfmt>
    <rfmt sheetId="2" sqref="AK485" start="0" length="0">
      <dxf>
        <font>
          <b/>
          <sz val="11"/>
          <family val="2"/>
        </font>
        <fill>
          <patternFill patternType="none">
            <bgColor indexed="65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86">
        <v>34.090000000000003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font>
          <b/>
          <sz val="11"/>
          <family val="2"/>
        </font>
        <fill>
          <patternFill patternType="none">
            <bgColor indexed="65"/>
          </patternFill>
        </fill>
        <alignment vertical="center"/>
      </dxf>
    </rfmt>
    <rcc rId="0" sId="2" dxf="1">
      <nc r="AK488">
        <v>34.49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v>34.22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v>35.020000000000003</v>
      </nc>
      <n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fill>
          <patternFill>
            <bgColor rgb="FFFFFF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font>
          <b/>
          <sz val="11"/>
          <family val="2"/>
        </font>
        <alignment vertical="center"/>
      </dxf>
    </rfmt>
    <rfmt sheetId="2" sqref="AK494" start="0" length="0">
      <dxf>
        <font>
          <b/>
          <sz val="11"/>
          <family val="2"/>
        </font>
        <alignment vertical="center"/>
      </dxf>
    </rfmt>
    <rfmt sheetId="2" sqref="AK495" start="0" length="0">
      <dxf>
        <font>
          <b/>
          <sz val="11"/>
          <family val="2"/>
        </font>
        <alignment vertical="center"/>
      </dxf>
    </rfmt>
    <rcc rId="0" sId="2" dxf="1">
      <nc r="AK496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7" start="0" length="0">
      <dxf>
        <font>
          <b/>
          <sz val="11"/>
          <family val="2"/>
        </font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6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W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W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  <fill>
          <patternFill patternType="solid">
            <bgColor theme="0"/>
          </patternFill>
        </fill>
      </dxf>
    </rfmt>
    <rcc rId="0" sId="2" dxf="1">
      <nc r="AK2" t="inlineStr">
        <is>
          <t>Megjegyzés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" start="0" length="0">
      <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7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0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1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20" t="inlineStr">
        <is>
          <t>30 em3/h a fizikai</t>
        </is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2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2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3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4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7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1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0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1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3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4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7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93" t="inlineStr">
        <is>
          <t>20 em3 a fizikai</t>
        </is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0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1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2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3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4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7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0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1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2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3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4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3" start="0" length="0">
      <dxf>
        <fill>
          <patternFill patternType="none">
            <bgColor indexed="65"/>
          </patternFill>
        </fill>
        <alignment horizontal="center" vertical="center"/>
      </dxf>
    </rfmt>
    <rfmt sheetId="2" sqref="AK474" start="0" length="0">
      <dxf>
        <numFmt numFmtId="30" formatCode="@"/>
        <fill>
          <patternFill patternType="none">
            <bgColor indexed="65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1" start="0" length="0">
      <dxf>
        <fill>
          <patternFill patternType="none">
            <bgColor indexed="65"/>
          </patternFill>
        </fill>
        <alignment horizontal="center" vertical="center"/>
      </dxf>
    </rfmt>
    <rfmt sheetId="2" sqref="AK4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4" start="0" length="0">
      <dxf>
        <font>
          <b/>
          <sz val="11"/>
          <family val="2"/>
        </font>
        <alignment vertical="center"/>
      </dxf>
    </rfmt>
    <rfmt sheetId="2" sqref="AK485" start="0" length="0">
      <dxf>
        <font>
          <b/>
          <sz val="11"/>
          <family val="2"/>
        </font>
        <fill>
          <patternFill patternType="none">
            <bgColor indexed="65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7" start="0" length="0">
      <dxf>
        <font>
          <b/>
          <sz val="11"/>
          <family val="2"/>
        </font>
        <fill>
          <patternFill patternType="none">
            <bgColor indexed="65"/>
          </patternFill>
        </fill>
        <alignment vertical="center"/>
      </dxf>
    </rfmt>
    <rfmt sheetId="2" sqref="AK48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font>
          <b/>
          <sz val="11"/>
          <family val="2"/>
        </font>
        <alignment vertical="center"/>
      </dxf>
    </rfmt>
    <rfmt sheetId="2" sqref="AK494" start="0" length="0">
      <dxf>
        <font>
          <b/>
          <sz val="11"/>
          <family val="2"/>
        </font>
        <alignment vertical="center"/>
      </dxf>
    </rfmt>
    <rfmt sheetId="2" sqref="AK495" start="0" length="0">
      <dxf>
        <font>
          <b/>
          <sz val="11"/>
          <family val="2"/>
        </font>
        <alignment vertical="center"/>
      </dxf>
    </rfmt>
    <rfmt sheetId="2" sqref="AK4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7" start="0" length="0">
      <dxf>
        <font>
          <b/>
          <sz val="11"/>
          <family val="2"/>
        </font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7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V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V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2014/2015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v>34.340000000000003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v>30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v>33.590000000000003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v>33.49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v>33.619999999999997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v>35.299999999999997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v>33.72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v>34.69</v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v>34.69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v>33.82</v>
      </nc>
      <ndxf>
        <font>
          <b/>
          <sz val="11"/>
          <family val="2"/>
        </font>
        <fill>
          <patternFill patternType="solid">
            <bgColor rgb="FFFF00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v>33.82</v>
      </nc>
      <ndxf>
        <font>
          <b/>
          <sz val="11"/>
          <family val="2"/>
        </font>
        <fill>
          <patternFill patternType="solid">
            <bgColor rgb="FFFF00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v>33.700000000000003</v>
      </nc>
      <ndxf>
        <font>
          <b/>
          <sz val="11"/>
          <family val="2"/>
        </font>
        <fill>
          <patternFill patternType="solid">
            <bgColor rgb="FFFF00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v>33.159999999999997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v>33.07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v>34.340000000000003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v>34.369999999999997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v>34.369999999999997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v>33.44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v>34.24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v>33.619999999999997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v>34.67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v>34.380000000000003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v>34.03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v>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v>35.01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v>34.68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v>34.67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v>34.72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v>34.770000000000003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v>34.299999999999997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v>34.29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v>33.51</v>
      </nc>
      <ndxf>
        <font>
          <b/>
          <sz val="11"/>
          <family val="2"/>
        </font>
        <fill>
          <patternFill patternType="solid">
            <bgColor rgb="FFFF00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v>33.51</v>
      </nc>
      <ndxf>
        <font>
          <b/>
          <sz val="11"/>
          <family val="2"/>
        </font>
        <fill>
          <patternFill patternType="solid">
            <bgColor rgb="FFFF000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v>33.69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v>33.6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v>33.729999999999997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v>34.159999999999997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v>33.799999999999997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v>34.29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v>35.299999999999997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v>34.32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v>35.1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v>34.020000000000003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v>34.97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v>33.58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v>33.65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v>34.380000000000003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v>33.99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v>33.56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v>34.729999999999997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v>34.75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8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81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v>29.52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v>33.700000000000003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v>33.53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v>33.68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v>33.700000000000003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v>34.299999999999997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v>34.25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v>34.33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v>34.29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v>33.76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v>34.119999999999997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v>34.07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v>33.74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v>34.29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v>33.56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v>34.229999999999997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v>34.71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v>35.31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v>35.31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v>34.78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v>34.770000000000003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v>35.299999999999997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v>34.31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v>34.299999999999997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v>33.96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v>33.630000000000003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v>34.369999999999997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v>29.5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v>34.369999999999997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v>33.840000000000003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v>33.65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v>33.619999999999997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v>33.729999999999997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v>33.9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v>33.6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v>33.520000000000003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v>34.22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v>33.840000000000003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v>35.130000000000003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v>33.22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v>34.81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v>34.799999999999997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v>34.380000000000003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v>35.200000000000003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v>35.19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v>35.21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v>35.17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v>35.229999999999997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v>34.06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v>34.47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v>29.52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v>33.64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v>33.659999999999997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v>33.630000000000003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v>33.729999999999997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v>34.24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v>34.450000000000003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v>34.71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v>34.71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v>34.68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v>33.47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v>33.799999999999997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v>33.479999999999997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v>33.54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v>33.53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v>33.409999999999997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v>33.74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v>34.090000000000003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v>34.380000000000003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v>34.46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v>33.68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v>33.659999999999997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v>33.619999999999997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v>33.65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v>33.700000000000003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v>33.590000000000003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v>33.770000000000003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v>33.79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v>33.56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v>34.71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v>34.729999999999997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v>34.51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v>34.54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v>33.76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v>33.74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v>33.590000000000003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v>34.08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v>34.01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v>34.65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v>34.799999999999997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v>33.770000000000003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v>33.950000000000003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v>33.51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v>33.5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v>34.049999999999997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v>34.06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v>34.67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v>34.53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v>34.5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v>33.93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v>33.659999999999997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v>34.67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v>34.659999999999997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v>33.659999999999997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v>34.28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v>33.57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v>34.25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v>16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v>16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v>33.770000000000003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v>34.700000000000003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v>33.54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v>34.57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v>34.56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v>34.549999999999997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v>33.78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v>33.979999999999997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v>34.64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v>34.520000000000003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v>34.4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v>34.479999999999997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v>34.590000000000003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v>33.64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v>33.49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v>34.58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v>34.630000000000003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v>34.44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v>34.42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v>34.43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v>29.51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v>34.619999999999997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v>34.6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v>33.979999999999997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v>33.869999999999997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v>34.69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v>34.67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v>34.729999999999997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v>34.409999999999997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v>34.39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v>34.22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v>33.979999999999997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v>34.49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v>34.79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v>34.18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v>34.28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v>34.28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v>34.89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v>34.04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font>
          <b/>
          <sz val="11"/>
          <family val="2"/>
        </font>
        <alignment vertical="center"/>
      </dxf>
    </rfmt>
    <rcc rId="0" sId="2" dxf="1">
      <nc r="AK488">
        <v>34.61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v>34.24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v>35.21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font>
          <b/>
          <sz val="11"/>
          <family val="2"/>
        </font>
        <alignment vertical="center"/>
      </dxf>
    </rfmt>
    <rfmt sheetId="2" sqref="AK494" start="0" length="0">
      <dxf>
        <font>
          <b/>
          <sz val="11"/>
          <family val="2"/>
        </font>
        <alignment vertical="center"/>
      </dxf>
    </rfmt>
    <rfmt sheetId="2" sqref="AK495" start="0" length="0">
      <dxf>
        <font>
          <b/>
          <sz val="11"/>
          <family val="2"/>
        </font>
        <alignment vertical="center"/>
      </dxf>
    </rfmt>
    <rcc rId="0" sId="2" dxf="1">
      <nc r="AK496">
        <v>34.35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7" start="0" length="0">
      <dxf>
        <font>
          <b/>
          <sz val="11"/>
          <family val="2"/>
        </font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8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U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U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B$1:$AK$490" dn="Z_97310CF4_8226_4A1A_B74A_4157DE6ECEB4_.wvu.FilterData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Üzembe helyezés éve</t>
        </is>
      </nc>
      <ndxf>
        <font>
          <b/>
          <sz val="11"/>
          <family val="2"/>
        </font>
        <numFmt numFmtId="167" formatCode="0.0"/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v>1973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v>2010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1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4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v>1973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9">
        <v>1967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v>2020</v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7">
        <v>1970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v>1975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5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2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5">
        <v>1963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v>1975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v>2002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61">
        <v>1970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65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v>1965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v>1975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v>1969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v>1965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v>2005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87">
        <v>1965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95">
        <v>1973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00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04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07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3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v>2009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v>2011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25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3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34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37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v>2009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4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43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46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v>2008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51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v>2007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75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7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78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v>2015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v>1969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8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86">
        <v>1963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v>2002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91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9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99">
        <v>1972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v>1978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v>1970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0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07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2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23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2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26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2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28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3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35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v>1972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48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v>2002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5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1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 t="e">
        <v>#N/A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v>1958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v>1958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v>2007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v>1975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9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67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v>1969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v>1969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v>2001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v>2001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v>2001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v>2001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8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90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v>2015</v>
      </nc>
      <ndxf>
        <font>
          <b/>
          <sz val="11"/>
          <family val="2"/>
        </font>
        <fill>
          <patternFill patternType="solid">
            <bgColor theme="7" tint="0.39997558519241921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v>2006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97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0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02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v>1978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17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v>1967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2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26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v>2001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v>1978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4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44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v>2002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4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49">
        <v>1978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v>2007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v>1998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58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v>2006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66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72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7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75">
        <v>2010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7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79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8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83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8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87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v>1989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9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91">
        <v>1970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v>1992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v>1996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397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9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00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0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04">
        <v>1976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v>1999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v>2004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v>1977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0">
        <v>2020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1">
        <v>2012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5">
        <v>1967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v>1974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9">
        <v>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v>2003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v>1971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v>1983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4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41">
        <v>1986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v>1990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v>2002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v>2007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4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46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v>1997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v>2000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v>1984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56">
        <v>1982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v>1985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61">
        <v>1969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v>1994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v>1975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v>2006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v>1980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v>1995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68">
        <v>1987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v>1972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v>1993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77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v>1988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v>1991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v>2009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v>2010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v>2010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v>2017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v>1979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alignment vertical="center"/>
      </dxf>
    </rfmt>
    <rcc rId="0" sId="2" dxf="1">
      <nc r="AK488">
        <v>1981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v>1968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 t="inlineStr">
        <is>
          <t xml:space="preserve"> </t>
        </is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92">
        <v>2019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49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T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T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2" start="0" length="0">
      <dxf>
        <numFmt numFmtId="167" formatCode="0.0"/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horizontal="center"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85" start="0" length="0">
      <dxf>
        <font>
          <b/>
          <sz val="11"/>
          <family val="2"/>
        </font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0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S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S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horizontal="center"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85" start="0" length="0">
      <dxf>
        <font>
          <b/>
          <sz val="11"/>
          <family val="2"/>
        </font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1" sId="2" ref="AK1:AK1048576" action="deleteCol">
    <undo index="65535" exp="area" ref3D="1" dr="$A$4:$AK$519" dn="Z_5D3CE05E_E258_49BD_A56F_B41F6E2E1760_.wvu.FilterData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4:$AK$519" dn="Z_3E6EF7C6_A9A2_402A_95FB_2D10A79A8344_.wvu.FilterData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R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R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4:$AK$517" dn="Z_99020D55_A078_4957_B519_EF419DDDC3CE_.wvu.FilterData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4:$AK$517" dn="Z_EA7E33C8_E7C7_4199_90A5_E3D0F13FDD2A_.wvu.FilterData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Használatos_X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VLOOKUP(Y45,'U:\Kapacit_2\Gázminőség\0_MER\2015_2016\[Minőség Elszámolási Rend 2015_10_01_2016_09_30_rev1 GCV_csillag_nélkül.xls]Kiadási pontok'!$B$3:$D$489,3,FALSE)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f>VLOOKUP(Y117,'U:\Kapacit_2\Gázminőség\0_MER\2015_2016\[Minőség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f>VLOOKUP(Y196,'U:\Kapacit_2\Gázminőség\0_MER\2015_2016\[Minőség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f>VLOOKUP(Y197,'U:\Kapacit_2\Gázminőség\0_MER\2015_2016\[Minőség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f>VLOOKUP(Y274,'U:\Kapacit_2\Gázminőség\0_MER\2015_2016\[Minőség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f>VLOOKUP(Y276,'U:\Kapacit_2\Gázminőség\0_MER\2015_2016\[Minőség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f>VLOOKUP(Y437,'U:\Kapacit_2\Gázminőség\0_MER\2015_2016\[Minőség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f>VLOOKUP(Y452,'U:\Kapacit_2\Gázminőség\0_MER\2015_2016\[Minőség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f>VLOOKUP(Y453,'U:\Kapacit_2\Gázminőség\0_MER\2015_2016\[Minőség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f>VLOOKUP(Y454,'U:\Kapacit_2\Gázminőség\0_MER\2015_2016\[Minőség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f>VLOOKUP(Y455,'U:\Kapacit_2\Gázminőség\0_MER\2015_2016\[Minőség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f>VLOOKUP(Y456,'U:\Kapacit_2\Gázminőség\0_MER\2015_2016\[Minőség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f>VLOOKUP(Y457,'U:\Kapacit_2\Gázminőség\0_MER\2015_2016\[Minőség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f>VLOOKUP(Y458,'U:\Kapacit_2\Gázminőség\0_MER\2015_2016\[Minőség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f>VLOOKUP(Y459,'U:\Kapacit_2\Gázminőség\0_MER\2015_2016\[Minőség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f>VLOOKUP(Y460,'U:\Kapacit_2\Gázminőség\0_MER\2015_2016\[Minőség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f>VLOOKUP(Y461,'U:\Kapacit_2\Gázminőség\0_MER\2015_2016\[Minőség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f>VLOOKUP(Y462,'U:\Kapacit_2\Gázminőség\0_MER\2015_2016\[Minőség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f>VLOOKUP(Y463,'U:\Kapacit_2\Gázminőség\0_MER\2015_2016\[Minőség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f>VLOOKUP(Y464,'U:\Kapacit_2\Gázminőség\0_MER\2015_2016\[Minőség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f>VLOOKUP(Y465,'U:\Kapacit_2\Gázminőség\0_MER\2015_2016\[Minőség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f>VLOOKUP(Y466,'U:\Kapacit_2\Gázminőség\0_MER\2015_2016\[Minőség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f>VLOOKUP(Y467,'U:\Kapacit_2\Gázminőség\0_MER\2015_2016\[Minőség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f>VLOOKUP(Y468,'U:\Kapacit_2\Gázminőség\0_MER\2015_2016\[Minőség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f>VLOOKUP(Y469,'U:\Kapacit_2\Gázminőség\0_MER\2015_2016\[Minőség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f>VLOOKUP(Y470,'U:\Kapacit_2\Gázminőség\0_MER\2015_2016\[Minőség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f>VLOOKUP(Y471,'U:\Kapacit_2\Gázminőség\0_MER\2015_2016\[Minőség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f>VLOOKUP(Y472,'U:\Kapacit_2\Gázminőség\0_MER\2015_2016\[Minőség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f>VLOOKUP(Y476,'U:\Kapacit_2\Gázminőség\0_MER\2015_2016\[Minőség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f>VLOOKUP(Y477,'U:\Kapacit_2\Gázminőség\0_MER\2015_2016\[Minőség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f>VLOOKUP(Y478,'U:\Kapacit_2\Gázminőség\0_MER\2015_2016\[Minőség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f>VLOOKUP(Y479,'U:\Kapacit_2\Gázminőség\0_MER\2015_2016\[Minőség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f>VLOOKUP(Y480,'U:\Kapacit_2\Gázminőség\0_MER\2015_2016\[Minőség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f>VLOOKUP(Y482,'U:\Kapacit_2\Gázminőség\0_MER\2015_2016\[Minőség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f>VLOOKUP(Y483,'U:\Kapacit_2\Gázminőség\0_MER\2015_2016\[Minőség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s="1" dxf="1" numFmtId="4">
      <nc r="AK485">
        <v>11.324246</v>
      </nc>
      <ndxf>
        <font>
          <b/>
          <sz val="11"/>
          <color auto="1"/>
          <name val="Arial"/>
          <family val="2"/>
          <charset val="238"/>
          <scheme val="none"/>
        </font>
        <numFmt numFmtId="170" formatCode="#,##0.000000"/>
        <fill>
          <patternFill patternType="solid"/>
        </fill>
        <alignment horizontal="center" vertical="center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0"/>
      </ndxf>
    </rcc>
    <rcc rId="0" sId="2" dxf="1">
      <nc r="AK486">
        <f>VLOOKUP(Y486,'U:\Kapacit_2\Gázminőség\0_MER\2015_2016\[Minőség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font>
          <b/>
          <sz val="11"/>
          <family val="2"/>
        </font>
        <alignment vertical="center"/>
      </dxf>
    </rfmt>
    <rcc rId="0" sId="2" dxf="1">
      <nc r="AK488">
        <f>VLOOKUP(Y488,'U:\Kapacit_2\Gázminőség\0_MER\2015_2016\[Minőség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f>VLOOKUP(Y489,'U:\Kapacit_2\Gázminőség\0_MER\2015_2016\[Minőség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f>VLOOKUP(Y490,'U:\Kapacit_2\Gázminőség\0_MER\2015_2016\[Minőség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96">
        <f>VLOOKUP(Y496,'U:\Kapacit_2\Gázminőség\0_MER\2015_2016\[Minőség Elszámolási Rend 2015_10_01_2016_09_30_rev1 GCV_csillag_nélkül.xls]Kiadási pontok'!$B$3:$D$489,3,FALSE)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7" start="0" length="0">
      <dxf>
        <font>
          <b/>
          <sz val="11"/>
          <family val="2"/>
        </font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cc rId="0" sId="2" dxf="1">
      <nc r="AK543">
        <v>11.170062</v>
      </nc>
      <ndxf>
        <alignment vertical="center"/>
      </ndxf>
    </rcc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cc rId="0" sId="2" dxf="1">
      <nc r="AK547">
        <f>AK109</f>
      </nc>
      <ndxf>
        <alignment vertical="center"/>
      </ndxf>
    </rcc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2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Q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Q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2015/2016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v>11.277279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v>11.183058000000001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v>11.235042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v>11.238291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v>11.322765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v>9.7409999999999997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v>10.978370999999999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v>10.975122000000001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v>10.965375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v>11.014110000000001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v>11.475467999999999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v>11.183058000000001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v>11.030355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v>11.371499999999999</v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v>11.371499999999999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v>10.965375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v>10.94913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v>11.296773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v>11.300022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v>11.218797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v>11.235042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v>11.205800999999999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v>11.202552000000001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v>11.218797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v>11.179809000000001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v>11.121327000000001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v>11.095335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v>11.020607999999999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v>10.991367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v>11.345508000000001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v>11.238291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v>11.235042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v>11.238291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v>11.326014000000001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v>11.598929999999999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v>11.166812999999999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v>11.329262999999999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v>11.296773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v>11.306520000000001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v>11.199303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v>11.189556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v>11.017359000000001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v>11.036853000000001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v>10.988118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v>11.196054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v>10.975122000000001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v>11.170062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v>11.296773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v>11.468970000000001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v>11.218797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v>11.277279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v>11.319516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v>11.332511999999999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v>11.611926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v>11.053098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v>11.608677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v>10.978370999999999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v>11.007612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v>11.287025999999999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v>11.166812999999999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v>11.140821000000001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v>10.978370999999999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v>11.287025999999999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v>10.903644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v>9.5818969999999997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v>9.5916379999999997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v>10.997864999999999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v>11.004363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v>10.971873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v>11.001113999999999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v>10.997864999999999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v>11.205800999999999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v>11.199303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v>11.023857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v>11.358504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v>10.978370999999999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v>11.306520000000001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v>11.335761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v>11.335761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v>11.368251000000001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v>11.186306999999999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v>11.212299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v>11.202552000000001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v>11.481966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v>11.475467999999999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v>11.475467999999999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v>11.205800999999999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v>11.306520000000001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v>11.322765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v>11.335761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v>11.319516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v>11.085588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v>11.017359000000001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v>9.5916379999999997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v>11.088837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v>10.968624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v>11.196054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v>11.017359000000001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v>11.014110000000001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v>11.020607999999999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v>10.893897000000001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v>11.075841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v>11.004363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v>10.903644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v>10.906893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v>11.615175000000001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v>11.468970000000001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v>11.481966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v>11.212299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v>11.277279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v>11.329262999999999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v>11.270780999999999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v>11.322765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v>11.368251000000001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v>11.355255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v>9.5851439999999997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v>9.5851439999999997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v>9.6013789999999997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v>10.997864999999999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v>11.007612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v>11.014110000000001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v>11.183058000000001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v>11.342259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v>11.027106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v>11.027106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v>10.94913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v>10.978370999999999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v>11.043350999999999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v>11.335761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v>11.170062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v>11.238291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v>10.997864999999999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v>11.030355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v>11.007612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v>11.001113999999999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v>11.030355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v>10.975122000000001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v>11.053098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v>11.030355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v>11.306520000000001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v>11.218797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v>11.287025999999999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v>10.984869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v>11.192805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v>11.280528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v>11.287025999999999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v>11.027106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v>11.228543999999999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v>11.235042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v>10.945881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v>11.238291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v>11.235042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v>10.867905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v>11.030355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v>11.248037999999999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v>11.007612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v>11.212299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v>11.231793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v>5.2585199999999999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v>5.2585199999999999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v>11.303271000000001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v>11.053098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v>11.300022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v>11.374749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v>10.988118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v>11.319516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v>11.254536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v>10.981619999999999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v>11.137572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v>11.20905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v>11.264283000000001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v>11.244789000000001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v>11.309768999999999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v>11.326014000000001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v>11.228543999999999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v>11.267531999999999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v>10.997864999999999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v>10.942632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v>11.313018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v>11.212299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v>11.222046000000001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v>11.218797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v>11.225294999999999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v>9.5883909999999997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v>11.257785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v>11.365002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v>11.062844999999999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v>11.027106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v>11.277279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v>11.27403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v>11.283777000000001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v>11.228543999999999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v>11.228543999999999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v>11.092086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v>11.387745000000001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v>11.316267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v>11.261034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v>11.215548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v>11.32794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v>11.241540000000001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font>
          <b/>
          <sz val="11"/>
          <family val="2"/>
        </font>
        <alignment vertical="center"/>
      </dxf>
    </rfmt>
    <rcc rId="0" sId="2" dxf="1">
      <nc r="AK488">
        <v>11.348757000000001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v>11.251287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v>11.439729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96">
        <v>11.160315000000001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7" start="0" length="0">
      <dxf>
        <font>
          <b/>
          <sz val="11"/>
          <family val="2"/>
        </font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cc rId="0" sId="2" dxf="1">
      <nc r="AK543">
        <v>11.170062</v>
      </nc>
      <ndxf>
        <alignment vertical="center"/>
      </ndxf>
    </rcc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cc rId="0" sId="2" dxf="1">
      <nc r="AK547">
        <v>11.303271000000001</v>
      </nc>
      <ndxf>
        <alignment vertical="center"/>
      </ndxf>
    </rcc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3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P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P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 xml:space="preserve">MER 2015/2016 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VLOOKUP(Y45,'U:\Kapacit_2\Gázminőség\0_MER\2015_2016\[Minőség Elszámolási Rend 2015_12_01_2016_09_30_rev2 GCV.xls]Kiadási pontok'!$B$3:$G$483,6,FALSE)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1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17">
        <f>VLOOKUP(Y117,'U:\Kapacit_2\Gázminőség\0_MER\2015_2016\[Minőség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f>VLOOKUP(Y180,'U:\Kapacit_2\Gázminőség\0_MER\2015_2016\[Minőség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19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197">
        <f>VLOOKUP(Y197,'U:\Kapacit_2\Gázminőség\0_MER\2015_2016\[Minőség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4">
        <f>VLOOKUP(Y274,'U:\Kapacit_2\Gázminőség\0_MER\2015_2016\[Minőség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7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76">
        <f>VLOOKUP(Y276,'U:\Kapacit_2\Gázminőség\0_MER\2015_2016\[Minőség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3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37">
        <f>VLOOKUP(Y437,'U:\Kapacit_2\Gázminőség\0_MER\2015_2016\[Minőség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VLOOKUP(Y451,'U:\Kapacit_2\Gázminőség\0_MER\2015_2016\[Minőség Elszámolási Rend 2015_12_01_2016_09_30_rev2 GCV.xls]Kiadási pontok'!$B$3:$G$483,6,FALSE)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5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5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3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5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7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8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69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8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7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1" start="0" length="0">
      <dxf>
        <alignment horizontal="center" vertical="center"/>
      </dxf>
    </rfmt>
    <rfmt sheetId="2" sqref="AK48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v>34.89</v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7" start="0" length="0">
      <dxf>
        <alignment vertical="center"/>
      </dxf>
    </rfmt>
    <rfmt sheetId="2" sqref="AK488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8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4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4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O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O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:$AK$490" dn="Z_B7F6F808_C796_4841_A128_909C4D10553C_.wvu.FilterData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horizontal="center"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85" start="0" length="0">
      <dxf>
        <font>
          <b/>
          <sz val="11"/>
          <family val="2"/>
        </font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5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N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N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2016/2017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kWh/m3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6">
        <f>VLOOKUP(Y116,'\\sioffl3\Kapacitas\Kapacit_2\0_0_0_Kapacitások\1_Fizikai_kapacitás\2016_2017\2017_08_01\MER_2016_2017\[MER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7">
        <f>VLOOKUP(Y117,'\\sioffl3\Kapacitas\Kapacit_2\0_0_0_Kapacitások\1_Fizikai_kapacitás\2016_2017\2017_08_01\MER_2016_2017\[MER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f>VLOOKUP(Y180,'\\sioffl3\Kapacitas\Kapacit_2\0_0_0_Kapacitások\1_Fizikai_kapacitás\2016_2017\2017_08_01\MER_2016_2017\[MER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f>VLOOKUP(Y196,'\\sioffl3\Kapacitas\Kapacit_2\0_0_0_Kapacitások\1_Fizikai_kapacitás\2016_2017\2017_08_01\MER_2016_2017\[MER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f>VLOOKUP(Y197,'\\sioffl3\Kapacitas\Kapacit_2\0_0_0_Kapacitások\1_Fizikai_kapacitás\2016_2017\2017_08_01\MER_2016_2017\[MER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3">
        <f>VLOOKUP(Y273,'\\sioffl3\Kapacitas\Kapacit_2\0_0_0_Kapacitások\1_Fizikai_kapacitás\2016_2017\2017_08_01\MER_2016_2017\[MER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4">
        <f>VLOOKUP(Y274,'\\sioffl3\Kapacitas\Kapacit_2\0_0_0_Kapacitások\1_Fizikai_kapacitás\2016_2017\2017_08_01\MER_2016_2017\[MER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5">
        <f>VLOOKUP(Y275,'\\sioffl3\Kapacitas\Kapacit_2\0_0_0_Kapacitások\1_Fizikai_kapacitás\2016_2017\2017_08_01\MER_2016_2017\[MER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6">
        <f>VLOOKUP(Y276,'\\sioffl3\Kapacitas\Kapacit_2\0_0_0_Kapacitások\1_Fizikai_kapacitás\2016_2017\2017_08_01\MER_2016_2017\[MER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6">
        <f>VLOOKUP(Y436,'\\sioffl3\Kapacitas\Kapacit_2\0_0_0_Kapacitások\1_Fizikai_kapacitás\2016_2017\2017_08_01\MER_2016_2017\[MER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7">
        <f>VLOOKUP(Y437,'\\sioffl3\Kapacitas\Kapacit_2\0_0_0_Kapacitások\1_Fizikai_kapacitás\2016_2017\2017_08_01\MER_2016_2017\[MER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f>VLOOKUP(Y452,'\\sioffl3\Kapacitas\Kapacit_2\0_0_0_Kapacitások\1_Fizikai_kapacitás\2016_2017\2017_08_01\MER_2016_2017\[MER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f>VLOOKUP(Y453,'\\sioffl3\Kapacitas\Kapacit_2\0_0_0_Kapacitások\1_Fizikai_kapacitás\2016_2017\2017_08_01\MER_2016_2017\[MER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f>VLOOKUP(Y454,'\\sioffl3\Kapacitas\Kapacit_2\0_0_0_Kapacitások\1_Fizikai_kapacitás\2016_2017\2017_08_01\MER_2016_2017\[MER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f>VLOOKUP(Y455,'\\sioffl3\Kapacitas\Kapacit_2\0_0_0_Kapacitások\1_Fizikai_kapacitás\2016_2017\2017_08_01\MER_2016_2017\[MER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f>VLOOKUP(Y456,'\\sioffl3\Kapacitas\Kapacit_2\0_0_0_Kapacitások\1_Fizikai_kapacitás\2016_2017\2017_08_01\MER_2016_2017\[MER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f>VLOOKUP(Y457,'\\sioffl3\Kapacitas\Kapacit_2\0_0_0_Kapacitások\1_Fizikai_kapacitás\2016_2017\2017_08_01\MER_2016_2017\[MER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f>VLOOKUP(Y458,'\\sioffl3\Kapacitas\Kapacit_2\0_0_0_Kapacitások\1_Fizikai_kapacitás\2016_2017\2017_08_01\MER_2016_2017\[MER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f>VLOOKUP(Y459,'\\sioffl3\Kapacitas\Kapacit_2\0_0_0_Kapacitások\1_Fizikai_kapacitás\2016_2017\2017_08_01\MER_2016_2017\[MER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f>VLOOKUP(Y460,'\\sioffl3\Kapacitas\Kapacit_2\0_0_0_Kapacitások\1_Fizikai_kapacitás\2016_2017\2017_08_01\MER_2016_2017\[MER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f>VLOOKUP(Y461,'\\sioffl3\Kapacitas\Kapacit_2\0_0_0_Kapacitások\1_Fizikai_kapacitás\2016_2017\2017_08_01\MER_2016_2017\[MER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f>VLOOKUP(Y462,'\\sioffl3\Kapacitas\Kapacit_2\0_0_0_Kapacitások\1_Fizikai_kapacitás\2016_2017\2017_08_01\MER_2016_2017\[MER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f>VLOOKUP(Y463,'\\sioffl3\Kapacitas\Kapacit_2\0_0_0_Kapacitások\1_Fizikai_kapacitás\2016_2017\2017_08_01\MER_2016_2017\[MER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f>VLOOKUP(Y464,'\\sioffl3\Kapacitas\Kapacit_2\0_0_0_Kapacitások\1_Fizikai_kapacitás\2016_2017\2017_08_01\MER_2016_2017\[MER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f>VLOOKUP(Y465,'\\sioffl3\Kapacitas\Kapacit_2\0_0_0_Kapacitások\1_Fizikai_kapacitás\2016_2017\2017_08_01\MER_2016_2017\[MER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f>VLOOKUP(Y466,'\\sioffl3\Kapacitas\Kapacit_2\0_0_0_Kapacitások\1_Fizikai_kapacitás\2016_2017\2017_08_01\MER_2016_2017\[MER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f>VLOOKUP(Y467,'\\sioffl3\Kapacitas\Kapacit_2\0_0_0_Kapacitások\1_Fizikai_kapacitás\2016_2017\2017_08_01\MER_2016_2017\[MER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f>VLOOKUP(Y468,'\\sioffl3\Kapacitas\Kapacit_2\0_0_0_Kapacitások\1_Fizikai_kapacitás\2016_2017\2017_08_01\MER_2016_2017\[MER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f>VLOOKUP(Y469,'\\sioffl3\Kapacitas\Kapacit_2\0_0_0_Kapacitások\1_Fizikai_kapacitás\2016_2017\2017_08_01\MER_2016_2017\[MER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f>VLOOKUP(Y470,'\\sioffl3\Kapacitas\Kapacit_2\0_0_0_Kapacitások\1_Fizikai_kapacitás\2016_2017\2017_08_01\MER_2016_2017\[MER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f>VLOOKUP(Y471,'\\sioffl3\Kapacitas\Kapacit_2\0_0_0_Kapacitások\1_Fizikai_kapacitás\2016_2017\2017_08_01\MER_2016_2017\[MER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f>VLOOKUP(Y472,'\\sioffl3\Kapacitas\Kapacit_2\0_0_0_Kapacitások\1_Fizikai_kapacitás\2016_2017\2017_08_01\MER_2016_2017\[MER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f>VLOOKUP(Y476,'\\sioffl3\Kapacitas\Kapacit_2\0_0_0_Kapacitások\1_Fizikai_kapacitás\2016_2017\2017_08_01\MER_2016_2017\[MER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f>VLOOKUP(Y477,'\\sioffl3\Kapacitas\Kapacit_2\0_0_0_Kapacitások\1_Fizikai_kapacitás\2016_2017\2017_08_01\MER_2016_2017\[MER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f>VLOOKUP(Y478,'\\sioffl3\Kapacitas\Kapacit_2\0_0_0_Kapacitások\1_Fizikai_kapacitás\2016_2017\2017_08_01\MER_2016_2017\[MER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f>VLOOKUP(Y479,'\\sioffl3\Kapacitas\Kapacit_2\0_0_0_Kapacitások\1_Fizikai_kapacitás\2016_2017\2017_08_01\MER_2016_2017\[MER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f>VLOOKUP(Y480,'\\sioffl3\Kapacitas\Kapacit_2\0_0_0_Kapacitások\1_Fizikai_kapacitás\2016_2017\2017_08_01\MER_2016_2017\[MER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f>VLOOKUP(Y482,'\\sioffl3\Kapacitas\Kapacit_2\0_0_0_Kapacitások\1_Fizikai_kapacitás\2016_2017\2017_08_01\MER_2016_2017\[MER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f>VLOOKUP(Y483,'\\sioffl3\Kapacitas\Kapacit_2\0_0_0_Kapacitások\1_Fizikai_kapacitás\2016_2017\2017_08_01\MER_2016_2017\[MER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f>VLOOKUP(Y485,'\\sioffl3\Kapacitas\Kapacit_2\0_0_0_Kapacitások\1_Fizikai_kapacitás\2016_2017\2017_08_01\MER_2016_2017\[MER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f>VLOOKUP(Y486,'\\sioffl3\Kapacitas\Kapacit_2\0_0_0_Kapacitások\1_Fizikai_kapacitás\2016_2017\2017_08_01\MER_2016_2017\[MER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alignment vertical="center"/>
      </dxf>
    </rfmt>
    <rcc rId="0" sId="2" dxf="1">
      <nc r="AK488">
        <f>VLOOKUP(Y488,'\\sioffl3\Kapacitas\Kapacit_2\0_0_0_Kapacitások\1_Fizikai_kapacitás\2016_2017\2017_08_01\MER_2016_2017\[MER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f>VLOOKUP(Y489,'\\sioffl3\Kapacitas\Kapacit_2\0_0_0_Kapacitások\1_Fizikai_kapacitás\2016_2017\2017_08_01\MER_2016_2017\[MER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f>VLOOKUP(Y490,'\\sioffl3\Kapacitas\Kapacit_2\0_0_0_Kapacitások\1_Fizikai_kapacitás\2016_2017\2017_08_01\MER_2016_2017\[MER Partnereknek 2016_10_01_2017_09_30_REV 1.xls]Kiadási pontok'!$B$3:$H$492,4,)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6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M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M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 xml:space="preserve">MER 2016/2017 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MJ/m3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6">
        <f>VLOOKUP(Y116,'\\sioffl3\Kapacitas\Kapacit_2\0_0_0_Kapacitások\1_Fizikai_kapacitás\2016_2017\2017_08_01\MER_2016_2017\[MER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7">
        <f>VLOOKUP(Y117,'\\sioffl3\Kapacitas\Kapacit_2\0_0_0_Kapacitások\1_Fizikai_kapacitás\2016_2017\2017_08_01\MER_2016_2017\[MER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f>VLOOKUP(Y180,'\\sioffl3\Kapacitas\Kapacit_2\0_0_0_Kapacitások\1_Fizikai_kapacitás\2016_2017\2017_08_01\MER_2016_2017\[MER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f>VLOOKUP(Y196,'\\sioffl3\Kapacitas\Kapacit_2\0_0_0_Kapacitások\1_Fizikai_kapacitás\2016_2017\2017_08_01\MER_2016_2017\[MER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f>VLOOKUP(Y197,'\\sioffl3\Kapacitas\Kapacit_2\0_0_0_Kapacitások\1_Fizikai_kapacitás\2016_2017\2017_08_01\MER_2016_2017\[MER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3">
        <f>VLOOKUP(Y273,'\\sioffl3\Kapacitas\Kapacit_2\0_0_0_Kapacitások\1_Fizikai_kapacitás\2016_2017\2017_08_01\MER_2016_2017\[MER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4">
        <f>VLOOKUP(Y274,'\\sioffl3\Kapacitas\Kapacit_2\0_0_0_Kapacitások\1_Fizikai_kapacitás\2016_2017\2017_08_01\MER_2016_2017\[MER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5">
        <f>VLOOKUP(Y275,'\\sioffl3\Kapacitas\Kapacit_2\0_0_0_Kapacitások\1_Fizikai_kapacitás\2016_2017\2017_08_01\MER_2016_2017\[MER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6">
        <f>VLOOKUP(Y276,'\\sioffl3\Kapacitas\Kapacit_2\0_0_0_Kapacitások\1_Fizikai_kapacitás\2016_2017\2017_08_01\MER_2016_2017\[MER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6">
        <f>VLOOKUP(Y436,'\\sioffl3\Kapacitas\Kapacit_2\0_0_0_Kapacitások\1_Fizikai_kapacitás\2016_2017\2017_08_01\MER_2016_2017\[MER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7">
        <f>VLOOKUP(Y437,'\\sioffl3\Kapacitas\Kapacit_2\0_0_0_Kapacitások\1_Fizikai_kapacitás\2016_2017\2017_08_01\MER_2016_2017\[MER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f>VLOOKUP(Y452,'\\sioffl3\Kapacitas\Kapacit_2\0_0_0_Kapacitások\1_Fizikai_kapacitás\2016_2017\2017_08_01\MER_2016_2017\[MER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f>VLOOKUP(Y453,'\\sioffl3\Kapacitas\Kapacit_2\0_0_0_Kapacitások\1_Fizikai_kapacitás\2016_2017\2017_08_01\MER_2016_2017\[MER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f>VLOOKUP(Y454,'\\sioffl3\Kapacitas\Kapacit_2\0_0_0_Kapacitások\1_Fizikai_kapacitás\2016_2017\2017_08_01\MER_2016_2017\[MER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f>VLOOKUP(Y455,'\\sioffl3\Kapacitas\Kapacit_2\0_0_0_Kapacitások\1_Fizikai_kapacitás\2016_2017\2017_08_01\MER_2016_2017\[MER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f>VLOOKUP(Y456,'\\sioffl3\Kapacitas\Kapacit_2\0_0_0_Kapacitások\1_Fizikai_kapacitás\2016_2017\2017_08_01\MER_2016_2017\[MER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f>VLOOKUP(Y457,'\\sioffl3\Kapacitas\Kapacit_2\0_0_0_Kapacitások\1_Fizikai_kapacitás\2016_2017\2017_08_01\MER_2016_2017\[MER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f>VLOOKUP(Y458,'\\sioffl3\Kapacitas\Kapacit_2\0_0_0_Kapacitások\1_Fizikai_kapacitás\2016_2017\2017_08_01\MER_2016_2017\[MER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f>VLOOKUP(Y459,'\\sioffl3\Kapacitas\Kapacit_2\0_0_0_Kapacitások\1_Fizikai_kapacitás\2016_2017\2017_08_01\MER_2016_2017\[MER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f>VLOOKUP(Y460,'\\sioffl3\Kapacitas\Kapacit_2\0_0_0_Kapacitások\1_Fizikai_kapacitás\2016_2017\2017_08_01\MER_2016_2017\[MER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f>VLOOKUP(Y461,'\\sioffl3\Kapacitas\Kapacit_2\0_0_0_Kapacitások\1_Fizikai_kapacitás\2016_2017\2017_08_01\MER_2016_2017\[MER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f>VLOOKUP(Y462,'\\sioffl3\Kapacitas\Kapacit_2\0_0_0_Kapacitások\1_Fizikai_kapacitás\2016_2017\2017_08_01\MER_2016_2017\[MER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f>VLOOKUP(Y463,'\\sioffl3\Kapacitas\Kapacit_2\0_0_0_Kapacitások\1_Fizikai_kapacitás\2016_2017\2017_08_01\MER_2016_2017\[MER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f>VLOOKUP(Y464,'\\sioffl3\Kapacitas\Kapacit_2\0_0_0_Kapacitások\1_Fizikai_kapacitás\2016_2017\2017_08_01\MER_2016_2017\[MER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f>VLOOKUP(Y465,'\\sioffl3\Kapacitas\Kapacit_2\0_0_0_Kapacitások\1_Fizikai_kapacitás\2016_2017\2017_08_01\MER_2016_2017\[MER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f>VLOOKUP(Y466,'\\sioffl3\Kapacitas\Kapacit_2\0_0_0_Kapacitások\1_Fizikai_kapacitás\2016_2017\2017_08_01\MER_2016_2017\[MER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f>VLOOKUP(Y467,'\\sioffl3\Kapacitas\Kapacit_2\0_0_0_Kapacitások\1_Fizikai_kapacitás\2016_2017\2017_08_01\MER_2016_2017\[MER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f>VLOOKUP(Y468,'\\sioffl3\Kapacitas\Kapacit_2\0_0_0_Kapacitások\1_Fizikai_kapacitás\2016_2017\2017_08_01\MER_2016_2017\[MER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f>VLOOKUP(Y469,'\\sioffl3\Kapacitas\Kapacit_2\0_0_0_Kapacitások\1_Fizikai_kapacitás\2016_2017\2017_08_01\MER_2016_2017\[MER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f>VLOOKUP(Y470,'\\sioffl3\Kapacitas\Kapacit_2\0_0_0_Kapacitások\1_Fizikai_kapacitás\2016_2017\2017_08_01\MER_2016_2017\[MER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f>VLOOKUP(Y471,'\\sioffl3\Kapacitas\Kapacit_2\0_0_0_Kapacitások\1_Fizikai_kapacitás\2016_2017\2017_08_01\MER_2016_2017\[MER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f>VLOOKUP(Y472,'\\sioffl3\Kapacitas\Kapacit_2\0_0_0_Kapacitások\1_Fizikai_kapacitás\2016_2017\2017_08_01\MER_2016_2017\[MER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f>VLOOKUP(Y476,'\\sioffl3\Kapacitas\Kapacit_2\0_0_0_Kapacitások\1_Fizikai_kapacitás\2016_2017\2017_08_01\MER_2016_2017\[MER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f>VLOOKUP(Y477,'\\sioffl3\Kapacitas\Kapacit_2\0_0_0_Kapacitások\1_Fizikai_kapacitás\2016_2017\2017_08_01\MER_2016_2017\[MER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f>VLOOKUP(Y478,'\\sioffl3\Kapacitas\Kapacit_2\0_0_0_Kapacitások\1_Fizikai_kapacitás\2016_2017\2017_08_01\MER_2016_2017\[MER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f>VLOOKUP(Y479,'\\sioffl3\Kapacitas\Kapacit_2\0_0_0_Kapacitások\1_Fizikai_kapacitás\2016_2017\2017_08_01\MER_2016_2017\[MER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f>VLOOKUP(Y480,'\\sioffl3\Kapacitas\Kapacit_2\0_0_0_Kapacitások\1_Fizikai_kapacitás\2016_2017\2017_08_01\MER_2016_2017\[MER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f>VLOOKUP(Y482,'\\sioffl3\Kapacitas\Kapacit_2\0_0_0_Kapacitások\1_Fizikai_kapacitás\2016_2017\2017_08_01\MER_2016_2017\[MER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f>VLOOKUP(Y483,'\\sioffl3\Kapacitas\Kapacit_2\0_0_0_Kapacitások\1_Fizikai_kapacitás\2016_2017\2017_08_01\MER_2016_2017\[MER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f>VLOOKUP(Y485,'\\sioffl3\Kapacitas\Kapacit_2\0_0_0_Kapacitások\1_Fizikai_kapacitás\2016_2017\2017_08_01\MER_2016_2017\[MER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f>VLOOKUP(Y486,'\\sioffl3\Kapacitas\Kapacit_2\0_0_0_Kapacitások\1_Fizikai_kapacitás\2016_2017\2017_08_01\MER_2016_2017\[MER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alignment vertical="center"/>
      </dxf>
    </rfmt>
    <rcc rId="0" sId="2" dxf="1">
      <nc r="AK488">
        <f>VLOOKUP(Y488,'\\sioffl3\Kapacitas\Kapacit_2\0_0_0_Kapacitások\1_Fizikai_kapacitás\2016_2017\2017_08_01\MER_2016_2017\[MER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f>VLOOKUP(Y489,'\\sioffl3\Kapacitas\Kapacit_2\0_0_0_Kapacitások\1_Fizikai_kapacitás\2016_2017\2017_08_01\MER_2016_2017\[MER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f>VLOOKUP(Y490,'\\sioffl3\Kapacitas\Kapacit_2\0_0_0_Kapacitások\1_Fizikai_kapacitás\2016_2017\2017_08_01\MER_2016_2017\[MER Partnereknek 2016_10_01_2017_09_30_REV 1.xls]Kiadási pontok'!$B$3:$H$492,7,)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7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L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L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2017/2018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kWh/m3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6">
        <f>VLOOKUP(Y116,'\\sioffl3\Kapacitas\Kapacit_2\0_0_0_Kapacitások\1_Fizikai_kapacitás\2016_2017\2017_08_01\MER_2017_2018\[MER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7">
        <f>VLOOKUP(Y117,'\\sioffl3\Kapacitas\Kapacit_2\0_0_0_Kapacitások\1_Fizikai_kapacitás\2016_2017\2017_08_01\MER_2017_2018\[MER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f>VLOOKUP(Y180,'\\sioffl3\Kapacitas\Kapacit_2\0_0_0_Kapacitások\1_Fizikai_kapacitás\2016_2017\2017_08_01\MER_2017_2018\[MER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f>VLOOKUP(Y196,'\\sioffl3\Kapacitas\Kapacit_2\0_0_0_Kapacitások\1_Fizikai_kapacitás\2016_2017\2017_08_01\MER_2017_2018\[MER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f>VLOOKUP(Y197,'\\sioffl3\Kapacitas\Kapacit_2\0_0_0_Kapacitások\1_Fizikai_kapacitás\2016_2017\2017_08_01\MER_2017_2018\[MER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3">
        <f>VLOOKUP(Y273,'\\sioffl3\Kapacitas\Kapacit_2\0_0_0_Kapacitások\1_Fizikai_kapacitás\2016_2017\2017_08_01\MER_2017_2018\[MER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4">
        <f>VLOOKUP(Y274,'\\sioffl3\Kapacitas\Kapacit_2\0_0_0_Kapacitások\1_Fizikai_kapacitás\2016_2017\2017_08_01\MER_2017_2018\[MER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5">
        <f>VLOOKUP(Y275,'\\sioffl3\Kapacitas\Kapacit_2\0_0_0_Kapacitások\1_Fizikai_kapacitás\2016_2017\2017_08_01\MER_2017_2018\[MER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6">
        <f>VLOOKUP(Y276,'\\sioffl3\Kapacitas\Kapacit_2\0_0_0_Kapacitások\1_Fizikai_kapacitás\2016_2017\2017_08_01\MER_2017_2018\[MER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6">
        <f>VLOOKUP(Y436,'\\sioffl3\Kapacitas\Kapacit_2\0_0_0_Kapacitások\1_Fizikai_kapacitás\2016_2017\2017_08_01\MER_2017_2018\[MER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7">
        <f>VLOOKUP(Y437,'\\sioffl3\Kapacitas\Kapacit_2\0_0_0_Kapacitások\1_Fizikai_kapacitás\2016_2017\2017_08_01\MER_2017_2018\[MER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f>VLOOKUP(Y452,'\\sioffl3\Kapacitas\Kapacit_2\0_0_0_Kapacitások\1_Fizikai_kapacitás\2016_2017\2017_08_01\MER_2017_2018\[MER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f>VLOOKUP(Y453,'\\sioffl3\Kapacitas\Kapacit_2\0_0_0_Kapacitások\1_Fizikai_kapacitás\2016_2017\2017_08_01\MER_2017_2018\[MER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f>VLOOKUP(Y454,'\\sioffl3\Kapacitas\Kapacit_2\0_0_0_Kapacitások\1_Fizikai_kapacitás\2016_2017\2017_08_01\MER_2017_2018\[MER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f>VLOOKUP(Y455,'\\sioffl3\Kapacitas\Kapacit_2\0_0_0_Kapacitások\1_Fizikai_kapacitás\2016_2017\2017_08_01\MER_2017_2018\[MER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f>VLOOKUP(Y456,'\\sioffl3\Kapacitas\Kapacit_2\0_0_0_Kapacitások\1_Fizikai_kapacitás\2016_2017\2017_08_01\MER_2017_2018\[MER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f>VLOOKUP(Y457,'\\sioffl3\Kapacitas\Kapacit_2\0_0_0_Kapacitások\1_Fizikai_kapacitás\2016_2017\2017_08_01\MER_2017_2018\[MER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f>VLOOKUP(Y458,'\\sioffl3\Kapacitas\Kapacit_2\0_0_0_Kapacitások\1_Fizikai_kapacitás\2016_2017\2017_08_01\MER_2017_2018\[MER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f>VLOOKUP(Y459,'\\sioffl3\Kapacitas\Kapacit_2\0_0_0_Kapacitások\1_Fizikai_kapacitás\2016_2017\2017_08_01\MER_2017_2018\[MER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f>VLOOKUP(Y460,'\\sioffl3\Kapacitas\Kapacit_2\0_0_0_Kapacitások\1_Fizikai_kapacitás\2016_2017\2017_08_01\MER_2017_2018\[MER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f>VLOOKUP(Y461,'\\sioffl3\Kapacitas\Kapacit_2\0_0_0_Kapacitások\1_Fizikai_kapacitás\2016_2017\2017_08_01\MER_2017_2018\[MER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f>VLOOKUP(Y462,'\\sioffl3\Kapacitas\Kapacit_2\0_0_0_Kapacitások\1_Fizikai_kapacitás\2016_2017\2017_08_01\MER_2017_2018\[MER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f>VLOOKUP(Y463,'\\sioffl3\Kapacitas\Kapacit_2\0_0_0_Kapacitások\1_Fizikai_kapacitás\2016_2017\2017_08_01\MER_2017_2018\[MER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f>VLOOKUP(Y464,'\\sioffl3\Kapacitas\Kapacit_2\0_0_0_Kapacitások\1_Fizikai_kapacitás\2016_2017\2017_08_01\MER_2017_2018\[MER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f>VLOOKUP(Y465,'\\sioffl3\Kapacitas\Kapacit_2\0_0_0_Kapacitások\1_Fizikai_kapacitás\2016_2017\2017_08_01\MER_2017_2018\[MER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f>VLOOKUP(Y466,'\\sioffl3\Kapacitas\Kapacit_2\0_0_0_Kapacitások\1_Fizikai_kapacitás\2016_2017\2017_08_01\MER_2017_2018\[MER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f>VLOOKUP(Y467,'\\sioffl3\Kapacitas\Kapacit_2\0_0_0_Kapacitások\1_Fizikai_kapacitás\2016_2017\2017_08_01\MER_2017_2018\[MER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f>VLOOKUP(Y468,'\\sioffl3\Kapacitas\Kapacit_2\0_0_0_Kapacitások\1_Fizikai_kapacitás\2016_2017\2017_08_01\MER_2017_2018\[MER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f>VLOOKUP(Y469,'\\sioffl3\Kapacitas\Kapacit_2\0_0_0_Kapacitások\1_Fizikai_kapacitás\2016_2017\2017_08_01\MER_2017_2018\[MER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f>VLOOKUP(Y470,'\\sioffl3\Kapacitas\Kapacit_2\0_0_0_Kapacitások\1_Fizikai_kapacitás\2016_2017\2017_08_01\MER_2017_2018\[MER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f>VLOOKUP(Y471,'\\sioffl3\Kapacitas\Kapacit_2\0_0_0_Kapacitások\1_Fizikai_kapacitás\2016_2017\2017_08_01\MER_2017_2018\[MER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f>VLOOKUP(Y472,'\\sioffl3\Kapacitas\Kapacit_2\0_0_0_Kapacitások\1_Fizikai_kapacitás\2016_2017\2017_08_01\MER_2017_2018\[MER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f>VLOOKUP(Y476,'\\sioffl3\Kapacitas\Kapacit_2\0_0_0_Kapacitások\1_Fizikai_kapacitás\2016_2017\2017_08_01\MER_2017_2018\[MER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f>VLOOKUP(Y477,'\\sioffl3\Kapacitas\Kapacit_2\0_0_0_Kapacitások\1_Fizikai_kapacitás\2016_2017\2017_08_01\MER_2017_2018\[MER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f>VLOOKUP(Y478,'\\sioffl3\Kapacitas\Kapacit_2\0_0_0_Kapacitások\1_Fizikai_kapacitás\2016_2017\2017_08_01\MER_2017_2018\[MER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f>VLOOKUP(Y479,'\\sioffl3\Kapacitas\Kapacit_2\0_0_0_Kapacitások\1_Fizikai_kapacitás\2016_2017\2017_08_01\MER_2017_2018\[MER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f>VLOOKUP(Y480,'\\sioffl3\Kapacitas\Kapacit_2\0_0_0_Kapacitások\1_Fizikai_kapacitás\2016_2017\2017_08_01\MER_2017_2018\[MER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f>VLOOKUP(Y482,'\\sioffl3\Kapacitas\Kapacit_2\0_0_0_Kapacitások\1_Fizikai_kapacitás\2016_2017\2017_08_01\MER_2017_2018\[MER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f>VLOOKUP(Y483,'\\sioffl3\Kapacitas\Kapacit_2\0_0_0_Kapacitások\1_Fizikai_kapacitás\2016_2017\2017_08_01\MER_2017_2018\[MER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f>VLOOKUP(Y485,'\\sioffl3\Kapacitas\Kapacit_2\0_0_0_Kapacitások\1_Fizikai_kapacitás\2016_2017\2017_08_01\MER_2017_2018\[MER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f>VLOOKUP(Y486,'\\sioffl3\Kapacitas\Kapacit_2\0_0_0_Kapacitások\1_Fizikai_kapacitás\2016_2017\2017_08_01\MER_2017_2018\[MER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alignment vertical="center"/>
      </dxf>
    </rfmt>
    <rcc rId="0" sId="2" dxf="1">
      <nc r="AK488">
        <f>VLOOKUP(Y488,'\\sioffl3\Kapacitas\Kapacit_2\0_0_0_Kapacitások\1_Fizikai_kapacitás\2016_2017\2017_08_01\MER_2017_2018\[MER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f>VLOOKUP(Y489,'\\sioffl3\Kapacitas\Kapacit_2\0_0_0_Kapacitások\1_Fizikai_kapacitás\2016_2017\2017_08_01\MER_2017_2018\[MER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f>VLOOKUP(Y490,'\\sioffl3\Kapacitas\Kapacit_2\0_0_0_Kapacitások\1_Fizikai_kapacitás\2016_2017\2017_08_01\MER_2017_2018\[MER Partnereknek 2017_10_01_2018_09_30_Rev_0.xls]Kiadási pontok'!$B$3:$H$501,4,)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8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E$1:$AK$1048576" dn="Z_22DCB34F_2C24_4230_98F6_DAF7677861F8_.wvu.Col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E$1:$AK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2017/2018</t>
        </is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MJ/m3</t>
        </is>
      </nc>
      <n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5">
        <f>VLOOKUP(Y5,'\\sioffl3\Kapacitas\Kapacit_2\0_0_0_Kapacitások\1_Fizikai_kapacitás\2016_2017\2017_08_01\MER_2017_2018\[MER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">
        <f>VLOOKUP(Y6,'\\sioffl3\Kapacitas\Kapacit_2\0_0_0_Kapacitások\1_Fizikai_kapacitás\2016_2017\2017_08_01\MER_2017_2018\[MER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">
        <f>VLOOKUP(Y7,'\\sioffl3\Kapacitas\Kapacit_2\0_0_0_Kapacitások\1_Fizikai_kapacitás\2016_2017\2017_08_01\MER_2017_2018\[MER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">
        <f>VLOOKUP(Y8,'\\sioffl3\Kapacitas\Kapacit_2\0_0_0_Kapacitások\1_Fizikai_kapacitás\2016_2017\2017_08_01\MER_2017_2018\[MER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">
        <f>VLOOKUP(Y9,'\\sioffl3\Kapacitas\Kapacit_2\0_0_0_Kapacitások\1_Fizikai_kapacitás\2016_2017\2017_08_01\MER_2017_2018\[MER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">
        <f>VLOOKUP(Y10,'\\sioffl3\Kapacitas\Kapacit_2\0_0_0_Kapacitások\1_Fizikai_kapacitás\2016_2017\2017_08_01\MER_2017_2018\[MER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">
        <f>VLOOKUP(Y11,'\\sioffl3\Kapacitas\Kapacit_2\0_0_0_Kapacitások\1_Fizikai_kapacitás\2016_2017\2017_08_01\MER_2017_2018\[MER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">
        <f>VLOOKUP(Y12,'\\sioffl3\Kapacitas\Kapacit_2\0_0_0_Kapacitások\1_Fizikai_kapacitás\2016_2017\2017_08_01\MER_2017_2018\[MER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">
        <f>VLOOKUP(Y13,'\\sioffl3\Kapacitas\Kapacit_2\0_0_0_Kapacitások\1_Fizikai_kapacitás\2016_2017\2017_08_01\MER_2017_2018\[MER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">
        <f>VLOOKUP(Y14,'\\sioffl3\Kapacitas\Kapacit_2\0_0_0_Kapacitások\1_Fizikai_kapacitás\2016_2017\2017_08_01\MER_2017_2018\[MER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">
        <f>VLOOKUP(Y15,'\\sioffl3\Kapacitas\Kapacit_2\0_0_0_Kapacitások\1_Fizikai_kapacitás\2016_2017\2017_08_01\MER_2017_2018\[MER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">
        <f>VLOOKUP(Y16,'\\sioffl3\Kapacitas\Kapacit_2\0_0_0_Kapacitások\1_Fizikai_kapacitás\2016_2017\2017_08_01\MER_2017_2018\[MER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">
        <f>VLOOKUP(Y17,'\\sioffl3\Kapacitas\Kapacit_2\0_0_0_Kapacitások\1_Fizikai_kapacitás\2016_2017\2017_08_01\MER_2017_2018\[MER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">
        <f>VLOOKUP(Y18,'\\sioffl3\Kapacitas\Kapacit_2\0_0_0_Kapacitások\1_Fizikai_kapacitás\2016_2017\2017_08_01\MER_2017_2018\[MER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">
        <f>VLOOKUP(Y19,'\\sioffl3\Kapacitas\Kapacit_2\0_0_0_Kapacitások\1_Fizikai_kapacitás\2016_2017\2017_08_01\MER_2017_2018\[MER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">
        <f>VLOOKUP(Y20,'\\sioffl3\Kapacitas\Kapacit_2\0_0_0_Kapacitások\1_Fizikai_kapacitás\2016_2017\2017_08_01\MER_2017_2018\[MER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">
        <f>VLOOKUP(Y21,'\\sioffl3\Kapacitas\Kapacit_2\0_0_0_Kapacitások\1_Fizikai_kapacitás\2016_2017\2017_08_01\MER_2017_2018\[MER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">
        <f>VLOOKUP(Y22,'\\sioffl3\Kapacitas\Kapacit_2\0_0_0_Kapacitások\1_Fizikai_kapacitás\2016_2017\2017_08_01\MER_2017_2018\[MER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">
        <f>VLOOKUP(Y23,'\\sioffl3\Kapacitas\Kapacit_2\0_0_0_Kapacitások\1_Fizikai_kapacitás\2016_2017\2017_08_01\MER_2017_2018\[MER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24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25">
        <f>VLOOKUP(Y25,'\\sioffl3\Kapacitas\Kapacit_2\0_0_0_Kapacitások\1_Fizikai_kapacitás\2016_2017\2017_08_01\MER_2017_2018\[MER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">
        <f>VLOOKUP(Y26,'\\sioffl3\Kapacitas\Kapacit_2\0_0_0_Kapacitások\1_Fizikai_kapacitás\2016_2017\2017_08_01\MER_2017_2018\[MER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">
        <f>VLOOKUP(Y27,'\\sioffl3\Kapacitas\Kapacit_2\0_0_0_Kapacitások\1_Fizikai_kapacitás\2016_2017\2017_08_01\MER_2017_2018\[MER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">
        <f>VLOOKUP(Y28,'\\sioffl3\Kapacitas\Kapacit_2\0_0_0_Kapacitások\1_Fizikai_kapacitás\2016_2017\2017_08_01\MER_2017_2018\[MER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">
        <f>VLOOKUP(Y29,'\\sioffl3\Kapacitas\Kapacit_2\0_0_0_Kapacitások\1_Fizikai_kapacitás\2016_2017\2017_08_01\MER_2017_2018\[MER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">
        <f>VLOOKUP(Y30,'\\sioffl3\Kapacitas\Kapacit_2\0_0_0_Kapacitások\1_Fizikai_kapacitás\2016_2017\2017_08_01\MER_2017_2018\[MER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">
        <f>VLOOKUP(Y31,'\\sioffl3\Kapacitas\Kapacit_2\0_0_0_Kapacitások\1_Fizikai_kapacitás\2016_2017\2017_08_01\MER_2017_2018\[MER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">
        <f>VLOOKUP(Y32,'\\sioffl3\Kapacitas\Kapacit_2\0_0_0_Kapacitások\1_Fizikai_kapacitás\2016_2017\2017_08_01\MER_2017_2018\[MER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">
        <f>VLOOKUP(Y33,'\\sioffl3\Kapacitas\Kapacit_2\0_0_0_Kapacitások\1_Fizikai_kapacitás\2016_2017\2017_08_01\MER_2017_2018\[MER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">
        <f>VLOOKUP(Y34,'\\sioffl3\Kapacitas\Kapacit_2\0_0_0_Kapacitások\1_Fizikai_kapacitás\2016_2017\2017_08_01\MER_2017_2018\[MER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">
        <f>VLOOKUP(Y35,'\\sioffl3\Kapacitas\Kapacit_2\0_0_0_Kapacitások\1_Fizikai_kapacitás\2016_2017\2017_08_01\MER_2017_2018\[MER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">
        <f>VLOOKUP(Y36,'\\sioffl3\Kapacitas\Kapacit_2\0_0_0_Kapacitások\1_Fizikai_kapacitás\2016_2017\2017_08_01\MER_2017_2018\[MER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">
        <f>VLOOKUP(Y37,'\\sioffl3\Kapacitas\Kapacit_2\0_0_0_Kapacitások\1_Fizikai_kapacitás\2016_2017\2017_08_01\MER_2017_2018\[MER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">
        <f>VLOOKUP(Y38,'\\sioffl3\Kapacitas\Kapacit_2\0_0_0_Kapacitások\1_Fizikai_kapacitás\2016_2017\2017_08_01\MER_2017_2018\[MER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">
        <f>VLOOKUP(Y39,'\\sioffl3\Kapacitas\Kapacit_2\0_0_0_Kapacitások\1_Fizikai_kapacitás\2016_2017\2017_08_01\MER_2017_2018\[MER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">
        <f>VLOOKUP(Y40,'\\sioffl3\Kapacitas\Kapacit_2\0_0_0_Kapacitások\1_Fizikai_kapacitás\2016_2017\2017_08_01\MER_2017_2018\[MER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">
        <f>VLOOKUP(Y41,'\\sioffl3\Kapacitas\Kapacit_2\0_0_0_Kapacitások\1_Fizikai_kapacitás\2016_2017\2017_08_01\MER_2017_2018\[MER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">
        <f>VLOOKUP(Y42,'\\sioffl3\Kapacitas\Kapacit_2\0_0_0_Kapacitások\1_Fizikai_kapacitás\2016_2017\2017_08_01\MER_2017_2018\[MER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">
        <f>VLOOKUP(Y43,'\\sioffl3\Kapacitas\Kapacit_2\0_0_0_Kapacitások\1_Fizikai_kapacitás\2016_2017\2017_08_01\MER_2017_2018\[MER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">
        <f>VLOOKUP(Y45,'\\sioffl3\Kapacitas\Kapacit_2\0_0_0_Kapacitások\1_Fizikai_kapacitás\2016_2017\2017_08_01\MER_2017_2018\[MER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color rgb="FFFF0000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">
        <f>VLOOKUP(Y45,'\\sioffl3\Kapacitas\Kapacit_2\0_0_0_Kapacitások\1_Fizikai_kapacitás\2016_2017\2017_08_01\MER_2017_2018\[MER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">
        <f>VLOOKUP(Y46,'\\sioffl3\Kapacitas\Kapacit_2\0_0_0_Kapacitások\1_Fizikai_kapacitás\2016_2017\2017_08_01\MER_2017_2018\[MER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">
        <f>VLOOKUP(Y47,'\\sioffl3\Kapacitas\Kapacit_2\0_0_0_Kapacitások\1_Fizikai_kapacitás\2016_2017\2017_08_01\MER_2017_2018\[MER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">
        <f>VLOOKUP(Y48,'\\sioffl3\Kapacitas\Kapacit_2\0_0_0_Kapacitások\1_Fizikai_kapacitás\2016_2017\2017_08_01\MER_2017_2018\[MER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">
        <f>VLOOKUP(Y49,'\\sioffl3\Kapacitas\Kapacit_2\0_0_0_Kapacitások\1_Fizikai_kapacitás\2016_2017\2017_08_01\MER_2017_2018\[MER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0">
        <f>VLOOKUP(Y50,'\\sioffl3\Kapacitas\Kapacit_2\0_0_0_Kapacitások\1_Fizikai_kapacitás\2016_2017\2017_08_01\MER_2017_2018\[MER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1">
        <f>VLOOKUP(Y51,'\\sioffl3\Kapacitas\Kapacit_2\0_0_0_Kapacitások\1_Fizikai_kapacitás\2016_2017\2017_08_01\MER_2017_2018\[MER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2">
        <f>VLOOKUP(Y52,'\\sioffl3\Kapacitas\Kapacit_2\0_0_0_Kapacitások\1_Fizikai_kapacitás\2016_2017\2017_08_01\MER_2017_2018\[MER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3">
        <f>VLOOKUP(Y53,'\\sioffl3\Kapacitas\Kapacit_2\0_0_0_Kapacitások\1_Fizikai_kapacitás\2016_2017\2017_08_01\MER_2017_2018\[MER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4">
        <f>VLOOKUP(Y54,'\\sioffl3\Kapacitas\Kapacit_2\0_0_0_Kapacitások\1_Fizikai_kapacitás\2016_2017\2017_08_01\MER_2017_2018\[MER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5">
        <f>VLOOKUP(Y55,'\\sioffl3\Kapacitas\Kapacit_2\0_0_0_Kapacitások\1_Fizikai_kapacitás\2016_2017\2017_08_01\MER_2017_2018\[MER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6">
        <f>VLOOKUP(Y56,'\\sioffl3\Kapacitas\Kapacit_2\0_0_0_Kapacitások\1_Fizikai_kapacitás\2016_2017\2017_08_01\MER_2017_2018\[MER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7">
        <f>VLOOKUP(Y57,'\\sioffl3\Kapacitas\Kapacit_2\0_0_0_Kapacitások\1_Fizikai_kapacitás\2016_2017\2017_08_01\MER_2017_2018\[MER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8">
        <f>VLOOKUP(Y58,'\\sioffl3\Kapacitas\Kapacit_2\0_0_0_Kapacitások\1_Fizikai_kapacitás\2016_2017\2017_08_01\MER_2017_2018\[MER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59">
        <f>VLOOKUP(Y59,'\\sioffl3\Kapacitas\Kapacit_2\0_0_0_Kapacitások\1_Fizikai_kapacitás\2016_2017\2017_08_01\MER_2017_2018\[MER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0">
        <f>VLOOKUP(Y60,'\\sioffl3\Kapacitas\Kapacit_2\0_0_0_Kapacitások\1_Fizikai_kapacitás\2016_2017\2017_08_01\MER_2017_2018\[MER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1">
        <f>VLOOKUP(Y61,'\\sioffl3\Kapacitas\Kapacit_2\0_0_0_Kapacitások\1_Fizikai_kapacitás\2016_2017\2017_08_01\MER_2017_2018\[MER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2">
        <f>VLOOKUP(Y62,'\\sioffl3\Kapacitas\Kapacit_2\0_0_0_Kapacitások\1_Fizikai_kapacitás\2016_2017\2017_08_01\MER_2017_2018\[MER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3">
        <f>VLOOKUP(Y63,'\\sioffl3\Kapacitas\Kapacit_2\0_0_0_Kapacitások\1_Fizikai_kapacitás\2016_2017\2017_08_01\MER_2017_2018\[MER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4">
        <f>VLOOKUP(Y64,'\\sioffl3\Kapacitas\Kapacit_2\0_0_0_Kapacitások\1_Fizikai_kapacitás\2016_2017\2017_08_01\MER_2017_2018\[MER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5">
        <f>VLOOKUP(Y65,'\\sioffl3\Kapacitas\Kapacit_2\0_0_0_Kapacitások\1_Fizikai_kapacitás\2016_2017\2017_08_01\MER_2017_2018\[MER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6">
        <f>VLOOKUP(Y66,'\\sioffl3\Kapacitas\Kapacit_2\0_0_0_Kapacitások\1_Fizikai_kapacitás\2016_2017\2017_08_01\MER_2017_2018\[MER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7">
        <f>VLOOKUP(Y67,'\\sioffl3\Kapacitas\Kapacit_2\0_0_0_Kapacitások\1_Fizikai_kapacitás\2016_2017\2017_08_01\MER_2017_2018\[MER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8">
        <f>VLOOKUP(Y68,'\\sioffl3\Kapacitas\Kapacit_2\0_0_0_Kapacitások\1_Fizikai_kapacitás\2016_2017\2017_08_01\MER_2017_2018\[MER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69">
        <f>VLOOKUP(Y69,'\\sioffl3\Kapacitas\Kapacit_2\0_0_0_Kapacitások\1_Fizikai_kapacitás\2016_2017\2017_08_01\MER_2017_2018\[MER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0">
        <f>VLOOKUP(Y70,'\\sioffl3\Kapacitas\Kapacit_2\0_0_0_Kapacitások\1_Fizikai_kapacitás\2016_2017\2017_08_01\MER_2017_2018\[MER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1">
        <f>VLOOKUP(Y71,'\\sioffl3\Kapacitas\Kapacit_2\0_0_0_Kapacitások\1_Fizikai_kapacitás\2016_2017\2017_08_01\MER_2017_2018\[MER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2">
        <f>VLOOKUP(Y72,'\\sioffl3\Kapacitas\Kapacit_2\0_0_0_Kapacitások\1_Fizikai_kapacitás\2016_2017\2017_08_01\MER_2017_2018\[MER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3">
        <f>VLOOKUP(Y73,'\\sioffl3\Kapacitas\Kapacit_2\0_0_0_Kapacitások\1_Fizikai_kapacitás\2016_2017\2017_08_01\MER_2017_2018\[MER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4">
        <f>VLOOKUP(Y74,'\\sioffl3\Kapacitas\Kapacit_2\0_0_0_Kapacitások\1_Fizikai_kapacitás\2016_2017\2017_08_01\MER_2017_2018\[MER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5">
        <f>VLOOKUP(Y75,'\\sioffl3\Kapacitas\Kapacit_2\0_0_0_Kapacitások\1_Fizikai_kapacitás\2016_2017\2017_08_01\MER_2017_2018\[MER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6">
        <f>VLOOKUP(Y76,'\\sioffl3\Kapacitas\Kapacit_2\0_0_0_Kapacitások\1_Fizikai_kapacitás\2016_2017\2017_08_01\MER_2017_2018\[MER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7">
        <f>VLOOKUP(Y77,'\\sioffl3\Kapacitas\Kapacit_2\0_0_0_Kapacitások\1_Fizikai_kapacitás\2016_2017\2017_08_01\MER_2017_2018\[MER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8">
        <f>VLOOKUP(Y78,'\\sioffl3\Kapacitas\Kapacit_2\0_0_0_Kapacitások\1_Fizikai_kapacitás\2016_2017\2017_08_01\MER_2017_2018\[MER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79">
        <f>VLOOKUP(Y79,'\\sioffl3\Kapacitas\Kapacit_2\0_0_0_Kapacitások\1_Fizikai_kapacitás\2016_2017\2017_08_01\MER_2017_2018\[MER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0">
        <f>VLOOKUP(Y80,'\\sioffl3\Kapacitas\Kapacit_2\0_0_0_Kapacitások\1_Fizikai_kapacitás\2016_2017\2017_08_01\MER_2017_2018\[MER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1">
        <f>VLOOKUP(Y81,'\\sioffl3\Kapacitas\Kapacit_2\0_0_0_Kapacitások\1_Fizikai_kapacitás\2016_2017\2017_08_01\MER_2017_2018\[MER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2">
        <f>VLOOKUP(Y82,'\\sioffl3\Kapacitas\Kapacit_2\0_0_0_Kapacitások\1_Fizikai_kapacitás\2016_2017\2017_08_01\MER_2017_2018\[MER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3">
        <f>VLOOKUP(Y83,'\\sioffl3\Kapacitas\Kapacit_2\0_0_0_Kapacitások\1_Fizikai_kapacitás\2016_2017\2017_08_01\MER_2017_2018\[MER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4">
        <f>VLOOKUP(Y84,'\\sioffl3\Kapacitas\Kapacit_2\0_0_0_Kapacitások\1_Fizikai_kapacitás\2016_2017\2017_08_01\MER_2017_2018\[MER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5">
        <f>VLOOKUP(Y85,'\\sioffl3\Kapacitas\Kapacit_2\0_0_0_Kapacitások\1_Fizikai_kapacitás\2016_2017\2017_08_01\MER_2017_2018\[MER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6">
        <f>VLOOKUP(Y86,'\\sioffl3\Kapacitas\Kapacit_2\0_0_0_Kapacitások\1_Fizikai_kapacitás\2016_2017\2017_08_01\MER_2017_2018\[MER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7">
        <f>VLOOKUP(Y87,'\\sioffl3\Kapacitas\Kapacit_2\0_0_0_Kapacitások\1_Fizikai_kapacitás\2016_2017\2017_08_01\MER_2017_2018\[MER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8">
        <f>VLOOKUP(Y88,'\\sioffl3\Kapacitas\Kapacit_2\0_0_0_Kapacitások\1_Fizikai_kapacitás\2016_2017\2017_08_01\MER_2017_2018\[MER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89">
        <f>VLOOKUP(Y89,'\\sioffl3\Kapacitas\Kapacit_2\0_0_0_Kapacitások\1_Fizikai_kapacitás\2016_2017\2017_08_01\MER_2017_2018\[MER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0">
        <f>VLOOKUP(Y90,'\\sioffl3\Kapacitas\Kapacit_2\0_0_0_Kapacitások\1_Fizikai_kapacitás\2016_2017\2017_08_01\MER_2017_2018\[MER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1">
        <f>VLOOKUP(Y91,'\\sioffl3\Kapacitas\Kapacit_2\0_0_0_Kapacitások\1_Fizikai_kapacitás\2016_2017\2017_08_01\MER_2017_2018\[MER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2">
        <f>VLOOKUP(Y92,'\\sioffl3\Kapacitas\Kapacit_2\0_0_0_Kapacitások\1_Fizikai_kapacitás\2016_2017\2017_08_01\MER_2017_2018\[MER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3">
        <f>VLOOKUP(Y93,'\\sioffl3\Kapacitas\Kapacit_2\0_0_0_Kapacitások\1_Fizikai_kapacitás\2016_2017\2017_08_01\MER_2017_2018\[MER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4">
        <f>VLOOKUP(Y94,'\\sioffl3\Kapacitas\Kapacit_2\0_0_0_Kapacitások\1_Fizikai_kapacitás\2016_2017\2017_08_01\MER_2017_2018\[MER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5">
        <f>VLOOKUP(Y95,'\\sioffl3\Kapacitas\Kapacit_2\0_0_0_Kapacitások\1_Fizikai_kapacitás\2016_2017\2017_08_01\MER_2017_2018\[MER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6">
        <f>VLOOKUP(Y96,'\\sioffl3\Kapacitas\Kapacit_2\0_0_0_Kapacitások\1_Fizikai_kapacitás\2016_2017\2017_08_01\MER_2017_2018\[MER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7">
        <f>VLOOKUP(Y97,'\\sioffl3\Kapacitas\Kapacit_2\0_0_0_Kapacitások\1_Fizikai_kapacitás\2016_2017\2017_08_01\MER_2017_2018\[MER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8">
        <f>VLOOKUP(Y98,'\\sioffl3\Kapacitas\Kapacit_2\0_0_0_Kapacitások\1_Fizikai_kapacitás\2016_2017\2017_08_01\MER_2017_2018\[MER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99">
        <f>VLOOKUP(Y99,'\\sioffl3\Kapacitas\Kapacit_2\0_0_0_Kapacitások\1_Fizikai_kapacitás\2016_2017\2017_08_01\MER_2017_2018\[MER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0">
        <f>VLOOKUP(Y100,'\\sioffl3\Kapacitas\Kapacit_2\0_0_0_Kapacitások\1_Fizikai_kapacitás\2016_2017\2017_08_01\MER_2017_2018\[MER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1">
        <f>VLOOKUP(Y101,'\\sioffl3\Kapacitas\Kapacit_2\0_0_0_Kapacitások\1_Fizikai_kapacitás\2016_2017\2017_08_01\MER_2017_2018\[MER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2">
        <f>VLOOKUP(Y102,'\\sioffl3\Kapacitas\Kapacit_2\0_0_0_Kapacitások\1_Fizikai_kapacitás\2016_2017\2017_08_01\MER_2017_2018\[MER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3">
        <f>VLOOKUP(Y103,'\\sioffl3\Kapacitas\Kapacit_2\0_0_0_Kapacitások\1_Fizikai_kapacitás\2016_2017\2017_08_01\MER_2017_2018\[MER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4">
        <f>VLOOKUP(Y104,'\\sioffl3\Kapacitas\Kapacit_2\0_0_0_Kapacitások\1_Fizikai_kapacitás\2016_2017\2017_08_01\MER_2017_2018\[MER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5">
        <f>VLOOKUP(Y105,'\\sioffl3\Kapacitas\Kapacit_2\0_0_0_Kapacitások\1_Fizikai_kapacitás\2016_2017\2017_08_01\MER_2017_2018\[MER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6">
        <f>VLOOKUP(Y106,'\\sioffl3\Kapacitas\Kapacit_2\0_0_0_Kapacitások\1_Fizikai_kapacitás\2016_2017\2017_08_01\MER_2017_2018\[MER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7">
        <f>VLOOKUP(Y107,'\\sioffl3\Kapacitas\Kapacit_2\0_0_0_Kapacitások\1_Fizikai_kapacitás\2016_2017\2017_08_01\MER_2017_2018\[MER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8">
        <f>VLOOKUP(Y108,'\\sioffl3\Kapacitas\Kapacit_2\0_0_0_Kapacitások\1_Fizikai_kapacitás\2016_2017\2017_08_01\MER_2017_2018\[MER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09">
        <f>VLOOKUP(Y109,'\\sioffl3\Kapacitas\Kapacit_2\0_0_0_Kapacitások\1_Fizikai_kapacitás\2016_2017\2017_08_01\MER_2017_2018\[MER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0">
        <f>VLOOKUP(Y110,'\\sioffl3\Kapacitas\Kapacit_2\0_0_0_Kapacitások\1_Fizikai_kapacitás\2016_2017\2017_08_01\MER_2017_2018\[MER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1">
        <f>VLOOKUP(Y111,'\\sioffl3\Kapacitas\Kapacit_2\0_0_0_Kapacitások\1_Fizikai_kapacitás\2016_2017\2017_08_01\MER_2017_2018\[MER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2">
        <f>VLOOKUP(Y112,'\\sioffl3\Kapacitas\Kapacit_2\0_0_0_Kapacitások\1_Fizikai_kapacitás\2016_2017\2017_08_01\MER_2017_2018\[MER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3">
        <f>VLOOKUP(Y113,'\\sioffl3\Kapacitas\Kapacit_2\0_0_0_Kapacitások\1_Fizikai_kapacitás\2016_2017\2017_08_01\MER_2017_2018\[MER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4">
        <f>VLOOKUP(Y114,'\\sioffl3\Kapacitas\Kapacit_2\0_0_0_Kapacitások\1_Fizikai_kapacitás\2016_2017\2017_08_01\MER_2017_2018\[MER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5">
        <f>VLOOKUP(Y115,'\\sioffl3\Kapacitas\Kapacit_2\0_0_0_Kapacitások\1_Fizikai_kapacitás\2016_2017\2017_08_01\MER_2017_2018\[MER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6">
        <f>VLOOKUP(Y116,'\\sioffl3\Kapacitas\Kapacit_2\0_0_0_Kapacitások\1_Fizikai_kapacitás\2016_2017\2017_08_01\MER_2017_2018\[MER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7">
        <f>VLOOKUP(Y117,'\\sioffl3\Kapacitas\Kapacit_2\0_0_0_Kapacitások\1_Fizikai_kapacitás\2016_2017\2017_08_01\MER_2017_2018\[MER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8">
        <f>VLOOKUP(Y118,'\\sioffl3\Kapacitas\Kapacit_2\0_0_0_Kapacitások\1_Fizikai_kapacitás\2016_2017\2017_08_01\MER_2017_2018\[MER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19">
        <f>VLOOKUP(Y119,'\\sioffl3\Kapacitas\Kapacit_2\0_0_0_Kapacitások\1_Fizikai_kapacitás\2016_2017\2017_08_01\MER_2017_2018\[MER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0">
        <f>VLOOKUP(Y120,'\\sioffl3\Kapacitas\Kapacit_2\0_0_0_Kapacitások\1_Fizikai_kapacitás\2016_2017\2017_08_01\MER_2017_2018\[MER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1">
        <f>VLOOKUP(Y121,'\\sioffl3\Kapacitas\Kapacit_2\0_0_0_Kapacitások\1_Fizikai_kapacitás\2016_2017\2017_08_01\MER_2017_2018\[MER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2">
        <f>VLOOKUP(Y122,'\\sioffl3\Kapacitas\Kapacit_2\0_0_0_Kapacitások\1_Fizikai_kapacitás\2016_2017\2017_08_01\MER_2017_2018\[MER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3">
        <f>VLOOKUP(Y123,'\\sioffl3\Kapacitas\Kapacit_2\0_0_0_Kapacitások\1_Fizikai_kapacitás\2016_2017\2017_08_01\MER_2017_2018\[MER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4">
        <f>VLOOKUP(Y124,'\\sioffl3\Kapacitas\Kapacit_2\0_0_0_Kapacitások\1_Fizikai_kapacitás\2016_2017\2017_08_01\MER_2017_2018\[MER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5">
        <f>VLOOKUP(Y125,'\\sioffl3\Kapacitas\Kapacit_2\0_0_0_Kapacitások\1_Fizikai_kapacitás\2016_2017\2017_08_01\MER_2017_2018\[MER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6">
        <f>VLOOKUP(Y126,'\\sioffl3\Kapacitas\Kapacit_2\0_0_0_Kapacitások\1_Fizikai_kapacitás\2016_2017\2017_08_01\MER_2017_2018\[MER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7">
        <f>VLOOKUP(Y127,'\\sioffl3\Kapacitas\Kapacit_2\0_0_0_Kapacitások\1_Fizikai_kapacitás\2016_2017\2017_08_01\MER_2017_2018\[MER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8">
        <f>VLOOKUP(Y128,'\\sioffl3\Kapacitas\Kapacit_2\0_0_0_Kapacitások\1_Fizikai_kapacitás\2016_2017\2017_08_01\MER_2017_2018\[MER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29">
        <f>VLOOKUP(Y129,'\\sioffl3\Kapacitas\Kapacit_2\0_0_0_Kapacitások\1_Fizikai_kapacitás\2016_2017\2017_08_01\MER_2017_2018\[MER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0">
        <f>VLOOKUP(Y130,'\\sioffl3\Kapacitas\Kapacit_2\0_0_0_Kapacitások\1_Fizikai_kapacitás\2016_2017\2017_08_01\MER_2017_2018\[MER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1">
        <f>VLOOKUP(Y131,'\\sioffl3\Kapacitas\Kapacit_2\0_0_0_Kapacitások\1_Fizikai_kapacitás\2016_2017\2017_08_01\MER_2017_2018\[MER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2">
        <f>VLOOKUP(Y132,'\\sioffl3\Kapacitas\Kapacit_2\0_0_0_Kapacitások\1_Fizikai_kapacitás\2016_2017\2017_08_01\MER_2017_2018\[MER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3">
        <f>VLOOKUP(Y133,'\\sioffl3\Kapacitas\Kapacit_2\0_0_0_Kapacitások\1_Fizikai_kapacitás\2016_2017\2017_08_01\MER_2017_2018\[MER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4">
        <f>VLOOKUP(Y134,'\\sioffl3\Kapacitas\Kapacit_2\0_0_0_Kapacitások\1_Fizikai_kapacitás\2016_2017\2017_08_01\MER_2017_2018\[MER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5">
        <f>VLOOKUP(Y135,'\\sioffl3\Kapacitas\Kapacit_2\0_0_0_Kapacitások\1_Fizikai_kapacitás\2016_2017\2017_08_01\MER_2017_2018\[MER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6">
        <f>VLOOKUP(Y136,'\\sioffl3\Kapacitas\Kapacit_2\0_0_0_Kapacitások\1_Fizikai_kapacitás\2016_2017\2017_08_01\MER_2017_2018\[MER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7">
        <f>VLOOKUP(Y137,'\\sioffl3\Kapacitas\Kapacit_2\0_0_0_Kapacitások\1_Fizikai_kapacitás\2016_2017\2017_08_01\MER_2017_2018\[MER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8">
        <f>VLOOKUP(Y138,'\\sioffl3\Kapacitas\Kapacit_2\0_0_0_Kapacitások\1_Fizikai_kapacitás\2016_2017\2017_08_01\MER_2017_2018\[MER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39">
        <f>VLOOKUP(Y139,'\\sioffl3\Kapacitas\Kapacit_2\0_0_0_Kapacitások\1_Fizikai_kapacitás\2016_2017\2017_08_01\MER_2017_2018\[MER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0">
        <f>VLOOKUP(Y140,'\\sioffl3\Kapacitas\Kapacit_2\0_0_0_Kapacitások\1_Fizikai_kapacitás\2016_2017\2017_08_01\MER_2017_2018\[MER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1">
        <f>VLOOKUP(Y141,'\\sioffl3\Kapacitas\Kapacit_2\0_0_0_Kapacitások\1_Fizikai_kapacitás\2016_2017\2017_08_01\MER_2017_2018\[MER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2">
        <f>VLOOKUP(Y142,'\\sioffl3\Kapacitas\Kapacit_2\0_0_0_Kapacitások\1_Fizikai_kapacitás\2016_2017\2017_08_01\MER_2017_2018\[MER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3">
        <f>VLOOKUP(Y143,'\\sioffl3\Kapacitas\Kapacit_2\0_0_0_Kapacitások\1_Fizikai_kapacitás\2016_2017\2017_08_01\MER_2017_2018\[MER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4">
        <f>VLOOKUP(Y144,'\\sioffl3\Kapacitas\Kapacit_2\0_0_0_Kapacitások\1_Fizikai_kapacitás\2016_2017\2017_08_01\MER_2017_2018\[MER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5">
        <f>VLOOKUP(Y145,'\\sioffl3\Kapacitas\Kapacit_2\0_0_0_Kapacitások\1_Fizikai_kapacitás\2016_2017\2017_08_01\MER_2017_2018\[MER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6">
        <f>VLOOKUP(Y146,'\\sioffl3\Kapacitas\Kapacit_2\0_0_0_Kapacitások\1_Fizikai_kapacitás\2016_2017\2017_08_01\MER_2017_2018\[MER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7">
        <f>VLOOKUP(Y147,'\\sioffl3\Kapacitas\Kapacit_2\0_0_0_Kapacitások\1_Fizikai_kapacitás\2016_2017\2017_08_01\MER_2017_2018\[MER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8">
        <f>VLOOKUP(Y148,'\\sioffl3\Kapacitas\Kapacit_2\0_0_0_Kapacitások\1_Fizikai_kapacitás\2016_2017\2017_08_01\MER_2017_2018\[MER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49">
        <f>VLOOKUP(Y149,'\\sioffl3\Kapacitas\Kapacit_2\0_0_0_Kapacitások\1_Fizikai_kapacitás\2016_2017\2017_08_01\MER_2017_2018\[MER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0">
        <f>VLOOKUP(Y150,'\\sioffl3\Kapacitas\Kapacit_2\0_0_0_Kapacitások\1_Fizikai_kapacitás\2016_2017\2017_08_01\MER_2017_2018\[MER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1">
        <f>VLOOKUP(Y151,'\\sioffl3\Kapacitas\Kapacit_2\0_0_0_Kapacitások\1_Fizikai_kapacitás\2016_2017\2017_08_01\MER_2017_2018\[MER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2">
        <f>VLOOKUP(Y152,'\\sioffl3\Kapacitas\Kapacit_2\0_0_0_Kapacitások\1_Fizikai_kapacitás\2016_2017\2017_08_01\MER_2017_2018\[MER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3">
        <f>VLOOKUP(Y153,'\\sioffl3\Kapacitas\Kapacit_2\0_0_0_Kapacitások\1_Fizikai_kapacitás\2016_2017\2017_08_01\MER_2017_2018\[MER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4">
        <f>VLOOKUP(Y154,'\\sioffl3\Kapacitas\Kapacit_2\0_0_0_Kapacitások\1_Fizikai_kapacitás\2016_2017\2017_08_01\MER_2017_2018\[MER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5">
        <f>VLOOKUP(Y155,'\\sioffl3\Kapacitas\Kapacit_2\0_0_0_Kapacitások\1_Fizikai_kapacitás\2016_2017\2017_08_01\MER_2017_2018\[MER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6">
        <f>VLOOKUP(Y156,'\\sioffl3\Kapacitas\Kapacit_2\0_0_0_Kapacitások\1_Fizikai_kapacitás\2016_2017\2017_08_01\MER_2017_2018\[MER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7">
        <f>VLOOKUP(Y157,'\\sioffl3\Kapacitas\Kapacit_2\0_0_0_Kapacitások\1_Fizikai_kapacitás\2016_2017\2017_08_01\MER_2017_2018\[MER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8">
        <f>VLOOKUP(Y158,'\\sioffl3\Kapacitas\Kapacit_2\0_0_0_Kapacitások\1_Fizikai_kapacitás\2016_2017\2017_08_01\MER_2017_2018\[MER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59">
        <f>VLOOKUP(Y159,'\\sioffl3\Kapacitas\Kapacit_2\0_0_0_Kapacitások\1_Fizikai_kapacitás\2016_2017\2017_08_01\MER_2017_2018\[MER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0">
        <f>VLOOKUP(Y160,'\\sioffl3\Kapacitas\Kapacit_2\0_0_0_Kapacitások\1_Fizikai_kapacitás\2016_2017\2017_08_01\MER_2017_2018\[MER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1">
        <f>VLOOKUP(Y161,'\\sioffl3\Kapacitas\Kapacit_2\0_0_0_Kapacitások\1_Fizikai_kapacitás\2016_2017\2017_08_01\MER_2017_2018\[MER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2">
        <f>VLOOKUP(Y162,'\\sioffl3\Kapacitas\Kapacit_2\0_0_0_Kapacitások\1_Fizikai_kapacitás\2016_2017\2017_08_01\MER_2017_2018\[MER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3">
        <f>VLOOKUP(Y163,'\\sioffl3\Kapacitas\Kapacit_2\0_0_0_Kapacitások\1_Fizikai_kapacitás\2016_2017\2017_08_01\MER_2017_2018\[MER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4">
        <f>VLOOKUP(Y164,'\\sioffl3\Kapacitas\Kapacit_2\0_0_0_Kapacitások\1_Fizikai_kapacitás\2016_2017\2017_08_01\MER_2017_2018\[MER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5">
        <f>VLOOKUP(Y165,'\\sioffl3\Kapacitas\Kapacit_2\0_0_0_Kapacitások\1_Fizikai_kapacitás\2016_2017\2017_08_01\MER_2017_2018\[MER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6">
        <f>VLOOKUP(Y166,'\\sioffl3\Kapacitas\Kapacit_2\0_0_0_Kapacitások\1_Fizikai_kapacitás\2016_2017\2017_08_01\MER_2017_2018\[MER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7">
        <f>VLOOKUP(Y167,'\\sioffl3\Kapacitas\Kapacit_2\0_0_0_Kapacitások\1_Fizikai_kapacitás\2016_2017\2017_08_01\MER_2017_2018\[MER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8">
        <f>VLOOKUP(Y168,'\\sioffl3\Kapacitas\Kapacit_2\0_0_0_Kapacitások\1_Fizikai_kapacitás\2016_2017\2017_08_01\MER_2017_2018\[MER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69">
        <f>VLOOKUP(Y169,'\\sioffl3\Kapacitas\Kapacit_2\0_0_0_Kapacitások\1_Fizikai_kapacitás\2016_2017\2017_08_01\MER_2017_2018\[MER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0">
        <f>VLOOKUP(Y170,'\\sioffl3\Kapacitas\Kapacit_2\0_0_0_Kapacitások\1_Fizikai_kapacitás\2016_2017\2017_08_01\MER_2017_2018\[MER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1">
        <f>VLOOKUP(Y171,'\\sioffl3\Kapacitas\Kapacit_2\0_0_0_Kapacitások\1_Fizikai_kapacitás\2016_2017\2017_08_01\MER_2017_2018\[MER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2">
        <f>VLOOKUP(Y172,'\\sioffl3\Kapacitas\Kapacit_2\0_0_0_Kapacitások\1_Fizikai_kapacitás\2016_2017\2017_08_01\MER_2017_2018\[MER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3">
        <f>VLOOKUP(Y173,'\\sioffl3\Kapacitas\Kapacit_2\0_0_0_Kapacitások\1_Fizikai_kapacitás\2016_2017\2017_08_01\MER_2017_2018\[MER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4">
        <f>VLOOKUP(Y174,'\\sioffl3\Kapacitas\Kapacit_2\0_0_0_Kapacitások\1_Fizikai_kapacitás\2016_2017\2017_08_01\MER_2017_2018\[MER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5">
        <f>VLOOKUP(Y175,'\\sioffl3\Kapacitas\Kapacit_2\0_0_0_Kapacitások\1_Fizikai_kapacitás\2016_2017\2017_08_01\MER_2017_2018\[MER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6">
        <f>VLOOKUP(Y176,'\\sioffl3\Kapacitas\Kapacit_2\0_0_0_Kapacitások\1_Fizikai_kapacitás\2016_2017\2017_08_01\MER_2017_2018\[MER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7">
        <f>VLOOKUP(Y177,'\\sioffl3\Kapacitas\Kapacit_2\0_0_0_Kapacitások\1_Fizikai_kapacitás\2016_2017\2017_08_01\MER_2017_2018\[MER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8">
        <f>VLOOKUP(Y178,'\\sioffl3\Kapacitas\Kapacit_2\0_0_0_Kapacitások\1_Fizikai_kapacitás\2016_2017\2017_08_01\MER_2017_2018\[MER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79">
        <f>VLOOKUP(Y179,'\\sioffl3\Kapacitas\Kapacit_2\0_0_0_Kapacitások\1_Fizikai_kapacitás\2016_2017\2017_08_01\MER_2017_2018\[MER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0">
        <f>VLOOKUP(Y180,'\\sioffl3\Kapacitas\Kapacit_2\0_0_0_Kapacitások\1_Fizikai_kapacitás\2016_2017\2017_08_01\MER_2017_2018\[MER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1">
        <f>VLOOKUP(Y181,'\\sioffl3\Kapacitas\Kapacit_2\0_0_0_Kapacitások\1_Fizikai_kapacitás\2016_2017\2017_08_01\MER_2017_2018\[MER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2">
        <f>VLOOKUP(Y182,'\\sioffl3\Kapacitas\Kapacit_2\0_0_0_Kapacitások\1_Fizikai_kapacitás\2016_2017\2017_08_01\MER_2017_2018\[MER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3">
        <f>VLOOKUP(Y183,'\\sioffl3\Kapacitas\Kapacit_2\0_0_0_Kapacitások\1_Fizikai_kapacitás\2016_2017\2017_08_01\MER_2017_2018\[MER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4">
        <f>VLOOKUP(Y184,'\\sioffl3\Kapacitas\Kapacit_2\0_0_0_Kapacitások\1_Fizikai_kapacitás\2016_2017\2017_08_01\MER_2017_2018\[MER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5">
        <f>VLOOKUP(Y185,'\\sioffl3\Kapacitas\Kapacit_2\0_0_0_Kapacitások\1_Fizikai_kapacitás\2016_2017\2017_08_01\MER_2017_2018\[MER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6">
        <f>VLOOKUP(Y186,'\\sioffl3\Kapacitas\Kapacit_2\0_0_0_Kapacitások\1_Fizikai_kapacitás\2016_2017\2017_08_01\MER_2017_2018\[MER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7">
        <f>VLOOKUP(Y187,'\\sioffl3\Kapacitas\Kapacit_2\0_0_0_Kapacitások\1_Fizikai_kapacitás\2016_2017\2017_08_01\MER_2017_2018\[MER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8">
        <f>VLOOKUP(Y188,'\\sioffl3\Kapacitas\Kapacit_2\0_0_0_Kapacitások\1_Fizikai_kapacitás\2016_2017\2017_08_01\MER_2017_2018\[MER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89">
        <f>VLOOKUP(Y189,'\\sioffl3\Kapacitas\Kapacit_2\0_0_0_Kapacitások\1_Fizikai_kapacitás\2016_2017\2017_08_01\MER_2017_2018\[MER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0">
        <f>VLOOKUP(Y190,'\\sioffl3\Kapacitas\Kapacit_2\0_0_0_Kapacitások\1_Fizikai_kapacitás\2016_2017\2017_08_01\MER_2017_2018\[MER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1">
        <f>VLOOKUP(Y191,'\\sioffl3\Kapacitas\Kapacit_2\0_0_0_Kapacitások\1_Fizikai_kapacitás\2016_2017\2017_08_01\MER_2017_2018\[MER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2">
        <f>VLOOKUP(Y192,'\\sioffl3\Kapacitas\Kapacit_2\0_0_0_Kapacitások\1_Fizikai_kapacitás\2016_2017\2017_08_01\MER_2017_2018\[MER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3">
        <f>VLOOKUP(Y193,'\\sioffl3\Kapacitas\Kapacit_2\0_0_0_Kapacitások\1_Fizikai_kapacitás\2016_2017\2017_08_01\MER_2017_2018\[MER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4">
        <f>VLOOKUP(Y194,'\\sioffl3\Kapacitas\Kapacit_2\0_0_0_Kapacitások\1_Fizikai_kapacitás\2016_2017\2017_08_01\MER_2017_2018\[MER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5">
        <f>VLOOKUP(Y195,'\\sioffl3\Kapacitas\Kapacit_2\0_0_0_Kapacitások\1_Fizikai_kapacitás\2016_2017\2017_08_01\MER_2017_2018\[MER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6">
        <f>VLOOKUP(Y196,'\\sioffl3\Kapacitas\Kapacit_2\0_0_0_Kapacitások\1_Fizikai_kapacitás\2016_2017\2017_08_01\MER_2017_2018\[MER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7">
        <f>VLOOKUP(Y197,'\\sioffl3\Kapacitas\Kapacit_2\0_0_0_Kapacitások\1_Fizikai_kapacitás\2016_2017\2017_08_01\MER_2017_2018\[MER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8">
        <f>VLOOKUP(Y198,'\\sioffl3\Kapacitas\Kapacit_2\0_0_0_Kapacitások\1_Fizikai_kapacitás\2016_2017\2017_08_01\MER_2017_2018\[MER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199">
        <f>VLOOKUP(Y199,'\\sioffl3\Kapacitas\Kapacit_2\0_0_0_Kapacitások\1_Fizikai_kapacitás\2016_2017\2017_08_01\MER_2017_2018\[MER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0">
        <f>VLOOKUP(Y200,'\\sioffl3\Kapacitas\Kapacit_2\0_0_0_Kapacitások\1_Fizikai_kapacitás\2016_2017\2017_08_01\MER_2017_2018\[MER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1">
        <f>VLOOKUP(Y201,'\\sioffl3\Kapacitas\Kapacit_2\0_0_0_Kapacitások\1_Fizikai_kapacitás\2016_2017\2017_08_01\MER_2017_2018\[MER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2">
        <f>VLOOKUP(Y202,'\\sioffl3\Kapacitas\Kapacit_2\0_0_0_Kapacitások\1_Fizikai_kapacitás\2016_2017\2017_08_01\MER_2017_2018\[MER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3">
        <f>VLOOKUP(Y203,'\\sioffl3\Kapacitas\Kapacit_2\0_0_0_Kapacitások\1_Fizikai_kapacitás\2016_2017\2017_08_01\MER_2017_2018\[MER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4">
        <f>VLOOKUP(Y204,'\\sioffl3\Kapacitas\Kapacit_2\0_0_0_Kapacitások\1_Fizikai_kapacitás\2016_2017\2017_08_01\MER_2017_2018\[MER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5">
        <f>VLOOKUP(Y205,'\\sioffl3\Kapacitas\Kapacit_2\0_0_0_Kapacitások\1_Fizikai_kapacitás\2016_2017\2017_08_01\MER_2017_2018\[MER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6">
        <f>VLOOKUP(Y206,'\\sioffl3\Kapacitas\Kapacit_2\0_0_0_Kapacitások\1_Fizikai_kapacitás\2016_2017\2017_08_01\MER_2017_2018\[MER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7">
        <f>VLOOKUP(Y207,'\\sioffl3\Kapacitas\Kapacit_2\0_0_0_Kapacitások\1_Fizikai_kapacitás\2016_2017\2017_08_01\MER_2017_2018\[MER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8">
        <f>VLOOKUP(Y208,'\\sioffl3\Kapacitas\Kapacit_2\0_0_0_Kapacitások\1_Fizikai_kapacitás\2016_2017\2017_08_01\MER_2017_2018\[MER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09">
        <f>VLOOKUP(Y209,'\\sioffl3\Kapacitas\Kapacit_2\0_0_0_Kapacitások\1_Fizikai_kapacitás\2016_2017\2017_08_01\MER_2017_2018\[MER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0">
        <f>VLOOKUP(Y210,'\\sioffl3\Kapacitas\Kapacit_2\0_0_0_Kapacitások\1_Fizikai_kapacitás\2016_2017\2017_08_01\MER_2017_2018\[MER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1">
        <f>VLOOKUP(Y211,'\\sioffl3\Kapacitas\Kapacit_2\0_0_0_Kapacitások\1_Fizikai_kapacitás\2016_2017\2017_08_01\MER_2017_2018\[MER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2">
        <f>VLOOKUP(Y212,'\\sioffl3\Kapacitas\Kapacit_2\0_0_0_Kapacitások\1_Fizikai_kapacitás\2016_2017\2017_08_01\MER_2017_2018\[MER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3">
        <f>VLOOKUP(Y213,'\\sioffl3\Kapacitas\Kapacit_2\0_0_0_Kapacitások\1_Fizikai_kapacitás\2016_2017\2017_08_01\MER_2017_2018\[MER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4">
        <f>VLOOKUP(Y214,'\\sioffl3\Kapacitas\Kapacit_2\0_0_0_Kapacitások\1_Fizikai_kapacitás\2016_2017\2017_08_01\MER_2017_2018\[MER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5">
        <f>VLOOKUP(Y215,'\\sioffl3\Kapacitas\Kapacit_2\0_0_0_Kapacitások\1_Fizikai_kapacitás\2016_2017\2017_08_01\MER_2017_2018\[MER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6">
        <f>VLOOKUP(Y216,'\\sioffl3\Kapacitas\Kapacit_2\0_0_0_Kapacitások\1_Fizikai_kapacitás\2016_2017\2017_08_01\MER_2017_2018\[MER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7">
        <f>VLOOKUP(Y217,'\\sioffl3\Kapacitas\Kapacit_2\0_0_0_Kapacitások\1_Fizikai_kapacitás\2016_2017\2017_08_01\MER_2017_2018\[MER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8">
        <f>VLOOKUP(Y218,'\\sioffl3\Kapacitas\Kapacit_2\0_0_0_Kapacitások\1_Fizikai_kapacitás\2016_2017\2017_08_01\MER_2017_2018\[MER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19">
        <f>VLOOKUP(Y219,'\\sioffl3\Kapacitas\Kapacit_2\0_0_0_Kapacitások\1_Fizikai_kapacitás\2016_2017\2017_08_01\MER_2017_2018\[MER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0">
        <f>VLOOKUP(Y220,'\\sioffl3\Kapacitas\Kapacit_2\0_0_0_Kapacitások\1_Fizikai_kapacitás\2016_2017\2017_08_01\MER_2017_2018\[MER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1">
        <f>VLOOKUP(Y221,'\\sioffl3\Kapacitas\Kapacit_2\0_0_0_Kapacitások\1_Fizikai_kapacitás\2016_2017\2017_08_01\MER_2017_2018\[MER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2">
        <f>VLOOKUP(Y222,'\\sioffl3\Kapacitas\Kapacit_2\0_0_0_Kapacitások\1_Fizikai_kapacitás\2016_2017\2017_08_01\MER_2017_2018\[MER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3">
        <f>VLOOKUP(Y223,'\\sioffl3\Kapacitas\Kapacit_2\0_0_0_Kapacitások\1_Fizikai_kapacitás\2016_2017\2017_08_01\MER_2017_2018\[MER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4">
        <f>VLOOKUP(Y224,'\\sioffl3\Kapacitas\Kapacit_2\0_0_0_Kapacitások\1_Fizikai_kapacitás\2016_2017\2017_08_01\MER_2017_2018\[MER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5">
        <f>VLOOKUP(Y225,'\\sioffl3\Kapacitas\Kapacit_2\0_0_0_Kapacitások\1_Fizikai_kapacitás\2016_2017\2017_08_01\MER_2017_2018\[MER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6">
        <f>VLOOKUP(Y226,'\\sioffl3\Kapacitas\Kapacit_2\0_0_0_Kapacitások\1_Fizikai_kapacitás\2016_2017\2017_08_01\MER_2017_2018\[MER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7">
        <f>VLOOKUP(Y227,'\\sioffl3\Kapacitas\Kapacit_2\0_0_0_Kapacitások\1_Fizikai_kapacitás\2016_2017\2017_08_01\MER_2017_2018\[MER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8">
        <f>VLOOKUP(Y228,'\\sioffl3\Kapacitas\Kapacit_2\0_0_0_Kapacitások\1_Fizikai_kapacitás\2016_2017\2017_08_01\MER_2017_2018\[MER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29">
        <f>VLOOKUP(Y229,'\\sioffl3\Kapacitas\Kapacit_2\0_0_0_Kapacitások\1_Fizikai_kapacitás\2016_2017\2017_08_01\MER_2017_2018\[MER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0">
        <f>VLOOKUP(Y230,'\\sioffl3\Kapacitas\Kapacit_2\0_0_0_Kapacitások\1_Fizikai_kapacitás\2016_2017\2017_08_01\MER_2017_2018\[MER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1">
        <f>VLOOKUP(Y231,'\\sioffl3\Kapacitas\Kapacit_2\0_0_0_Kapacitások\1_Fizikai_kapacitás\2016_2017\2017_08_01\MER_2017_2018\[MER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2">
        <f>VLOOKUP(Y232,'\\sioffl3\Kapacitas\Kapacit_2\0_0_0_Kapacitások\1_Fizikai_kapacitás\2016_2017\2017_08_01\MER_2017_2018\[MER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3">
        <f>VLOOKUP(Y233,'\\sioffl3\Kapacitas\Kapacit_2\0_0_0_Kapacitások\1_Fizikai_kapacitás\2016_2017\2017_08_01\MER_2017_2018\[MER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4">
        <f>VLOOKUP(Y234,'\\sioffl3\Kapacitas\Kapacit_2\0_0_0_Kapacitások\1_Fizikai_kapacitás\2016_2017\2017_08_01\MER_2017_2018\[MER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5">
        <f>VLOOKUP(Y235,'\\sioffl3\Kapacitas\Kapacit_2\0_0_0_Kapacitások\1_Fizikai_kapacitás\2016_2017\2017_08_01\MER_2017_2018\[MER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6">
        <f>VLOOKUP(Y236,'\\sioffl3\Kapacitas\Kapacit_2\0_0_0_Kapacitások\1_Fizikai_kapacitás\2016_2017\2017_08_01\MER_2017_2018\[MER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7">
        <f>VLOOKUP(Y237,'\\sioffl3\Kapacitas\Kapacit_2\0_0_0_Kapacitások\1_Fizikai_kapacitás\2016_2017\2017_08_01\MER_2017_2018\[MER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8">
        <f>VLOOKUP(Y238,'\\sioffl3\Kapacitas\Kapacit_2\0_0_0_Kapacitások\1_Fizikai_kapacitás\2016_2017\2017_08_01\MER_2017_2018\[MER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39">
        <f>VLOOKUP(Y239,'\\sioffl3\Kapacitas\Kapacit_2\0_0_0_Kapacitások\1_Fizikai_kapacitás\2016_2017\2017_08_01\MER_2017_2018\[MER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0">
        <f>VLOOKUP(Y240,'\\sioffl3\Kapacitas\Kapacit_2\0_0_0_Kapacitások\1_Fizikai_kapacitás\2016_2017\2017_08_01\MER_2017_2018\[MER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1">
        <f>VLOOKUP(Y241,'\\sioffl3\Kapacitas\Kapacit_2\0_0_0_Kapacitások\1_Fizikai_kapacitás\2016_2017\2017_08_01\MER_2017_2018\[MER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2">
        <f>VLOOKUP(Y242,'\\sioffl3\Kapacitas\Kapacit_2\0_0_0_Kapacitások\1_Fizikai_kapacitás\2016_2017\2017_08_01\MER_2017_2018\[MER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3">
        <f>VLOOKUP(Y243,'\\sioffl3\Kapacitas\Kapacit_2\0_0_0_Kapacitások\1_Fizikai_kapacitás\2016_2017\2017_08_01\MER_2017_2018\[MER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4">
        <f>VLOOKUP(Y244,'\\sioffl3\Kapacitas\Kapacit_2\0_0_0_Kapacitások\1_Fizikai_kapacitás\2016_2017\2017_08_01\MER_2017_2018\[MER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5">
        <f>VLOOKUP(Y245,'\\sioffl3\Kapacitas\Kapacit_2\0_0_0_Kapacitások\1_Fizikai_kapacitás\2016_2017\2017_08_01\MER_2017_2018\[MER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6">
        <f>VLOOKUP(Y246,'\\sioffl3\Kapacitas\Kapacit_2\0_0_0_Kapacitások\1_Fizikai_kapacitás\2016_2017\2017_08_01\MER_2017_2018\[MER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7">
        <f>VLOOKUP(Y247,'\\sioffl3\Kapacitas\Kapacit_2\0_0_0_Kapacitások\1_Fizikai_kapacitás\2016_2017\2017_08_01\MER_2017_2018\[MER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8">
        <f>VLOOKUP(Y248,'\\sioffl3\Kapacitas\Kapacit_2\0_0_0_Kapacitások\1_Fizikai_kapacitás\2016_2017\2017_08_01\MER_2017_2018\[MER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49">
        <f>VLOOKUP(Y249,'\\sioffl3\Kapacitas\Kapacit_2\0_0_0_Kapacitások\1_Fizikai_kapacitás\2016_2017\2017_08_01\MER_2017_2018\[MER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0">
        <f>VLOOKUP(Y250,'\\sioffl3\Kapacitas\Kapacit_2\0_0_0_Kapacitások\1_Fizikai_kapacitás\2016_2017\2017_08_01\MER_2017_2018\[MER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1">
        <f>VLOOKUP(Y251,'\\sioffl3\Kapacitas\Kapacit_2\0_0_0_Kapacitások\1_Fizikai_kapacitás\2016_2017\2017_08_01\MER_2017_2018\[MER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2">
        <f>VLOOKUP(Y252,'\\sioffl3\Kapacitas\Kapacit_2\0_0_0_Kapacitások\1_Fizikai_kapacitás\2016_2017\2017_08_01\MER_2017_2018\[MER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3">
        <f>VLOOKUP(Y253,'\\sioffl3\Kapacitas\Kapacit_2\0_0_0_Kapacitások\1_Fizikai_kapacitás\2016_2017\2017_08_01\MER_2017_2018\[MER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4">
        <f>VLOOKUP(Y254,'\\sioffl3\Kapacitas\Kapacit_2\0_0_0_Kapacitások\1_Fizikai_kapacitás\2016_2017\2017_08_01\MER_2017_2018\[MER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5">
        <f>VLOOKUP(Y255,'\\sioffl3\Kapacitas\Kapacit_2\0_0_0_Kapacitások\1_Fizikai_kapacitás\2016_2017\2017_08_01\MER_2017_2018\[MER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6">
        <f>VLOOKUP(Y256,'\\sioffl3\Kapacitas\Kapacit_2\0_0_0_Kapacitások\1_Fizikai_kapacitás\2016_2017\2017_08_01\MER_2017_2018\[MER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7">
        <f>VLOOKUP(Y257,'\\sioffl3\Kapacitas\Kapacit_2\0_0_0_Kapacitások\1_Fizikai_kapacitás\2016_2017\2017_08_01\MER_2017_2018\[MER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8">
        <f>VLOOKUP(Y258,'\\sioffl3\Kapacitas\Kapacit_2\0_0_0_Kapacitások\1_Fizikai_kapacitás\2016_2017\2017_08_01\MER_2017_2018\[MER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59">
        <f>VLOOKUP(Y259,'\\sioffl3\Kapacitas\Kapacit_2\0_0_0_Kapacitások\1_Fizikai_kapacitás\2016_2017\2017_08_01\MER_2017_2018\[MER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0">
        <f>VLOOKUP(Y260,'\\sioffl3\Kapacitas\Kapacit_2\0_0_0_Kapacitások\1_Fizikai_kapacitás\2016_2017\2017_08_01\MER_2017_2018\[MER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1">
        <f>VLOOKUP(Y261,'\\sioffl3\Kapacitas\Kapacit_2\0_0_0_Kapacitások\1_Fizikai_kapacitás\2016_2017\2017_08_01\MER_2017_2018\[MER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2">
        <f>VLOOKUP(Y262,'\\sioffl3\Kapacitas\Kapacit_2\0_0_0_Kapacitások\1_Fizikai_kapacitás\2016_2017\2017_08_01\MER_2017_2018\[MER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3">
        <f>VLOOKUP(Y263,'\\sioffl3\Kapacitas\Kapacit_2\0_0_0_Kapacitások\1_Fizikai_kapacitás\2016_2017\2017_08_01\MER_2017_2018\[MER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4">
        <f>VLOOKUP(Y264,'\\sioffl3\Kapacitas\Kapacit_2\0_0_0_Kapacitások\1_Fizikai_kapacitás\2016_2017\2017_08_01\MER_2017_2018\[MER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5">
        <f>VLOOKUP(Y265,'\\sioffl3\Kapacitas\Kapacit_2\0_0_0_Kapacitások\1_Fizikai_kapacitás\2016_2017\2017_08_01\MER_2017_2018\[MER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6">
        <f>VLOOKUP(Y266,'\\sioffl3\Kapacitas\Kapacit_2\0_0_0_Kapacitások\1_Fizikai_kapacitás\2016_2017\2017_08_01\MER_2017_2018\[MER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7">
        <f>VLOOKUP(Y267,'\\sioffl3\Kapacitas\Kapacit_2\0_0_0_Kapacitások\1_Fizikai_kapacitás\2016_2017\2017_08_01\MER_2017_2018\[MER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8">
        <f>VLOOKUP(Y268,'\\sioffl3\Kapacitas\Kapacit_2\0_0_0_Kapacitások\1_Fizikai_kapacitás\2016_2017\2017_08_01\MER_2017_2018\[MER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69">
        <f>VLOOKUP(Y269,'\\sioffl3\Kapacitas\Kapacit_2\0_0_0_Kapacitások\1_Fizikai_kapacitás\2016_2017\2017_08_01\MER_2017_2018\[MER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0">
        <f>VLOOKUP(Y270,'\\sioffl3\Kapacitas\Kapacit_2\0_0_0_Kapacitások\1_Fizikai_kapacitás\2016_2017\2017_08_01\MER_2017_2018\[MER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1">
        <f>VLOOKUP(Y271,'\\sioffl3\Kapacitas\Kapacit_2\0_0_0_Kapacitások\1_Fizikai_kapacitás\2016_2017\2017_08_01\MER_2017_2018\[MER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2">
        <f>VLOOKUP(Y272,'\\sioffl3\Kapacitas\Kapacit_2\0_0_0_Kapacitások\1_Fizikai_kapacitás\2016_2017\2017_08_01\MER_2017_2018\[MER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3">
        <f>VLOOKUP(Y273,'\\sioffl3\Kapacitas\Kapacit_2\0_0_0_Kapacitások\1_Fizikai_kapacitás\2016_2017\2017_08_01\MER_2017_2018\[MER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4">
        <f>VLOOKUP(Y274,'\\sioffl3\Kapacitas\Kapacit_2\0_0_0_Kapacitások\1_Fizikai_kapacitás\2016_2017\2017_08_01\MER_2017_2018\[MER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5">
        <f>VLOOKUP(Y275,'\\sioffl3\Kapacitas\Kapacit_2\0_0_0_Kapacitások\1_Fizikai_kapacitás\2016_2017\2017_08_01\MER_2017_2018\[MER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6">
        <f>VLOOKUP(Y276,'\\sioffl3\Kapacitas\Kapacit_2\0_0_0_Kapacitások\1_Fizikai_kapacitás\2016_2017\2017_08_01\MER_2017_2018\[MER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7">
        <f>VLOOKUP(Y277,'\\sioffl3\Kapacitas\Kapacit_2\0_0_0_Kapacitások\1_Fizikai_kapacitás\2016_2017\2017_08_01\MER_2017_2018\[MER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8">
        <f>VLOOKUP(Y278,'\\sioffl3\Kapacitas\Kapacit_2\0_0_0_Kapacitások\1_Fizikai_kapacitás\2016_2017\2017_08_01\MER_2017_2018\[MER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79">
        <f>VLOOKUP(Y279,'\\sioffl3\Kapacitas\Kapacit_2\0_0_0_Kapacitások\1_Fizikai_kapacitás\2016_2017\2017_08_01\MER_2017_2018\[MER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0">
        <f>VLOOKUP(Y280,'\\sioffl3\Kapacitas\Kapacit_2\0_0_0_Kapacitások\1_Fizikai_kapacitás\2016_2017\2017_08_01\MER_2017_2018\[MER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1">
        <f>VLOOKUP(Y281,'\\sioffl3\Kapacitas\Kapacit_2\0_0_0_Kapacitások\1_Fizikai_kapacitás\2016_2017\2017_08_01\MER_2017_2018\[MER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2">
        <f>VLOOKUP(Y282,'\\sioffl3\Kapacitas\Kapacit_2\0_0_0_Kapacitások\1_Fizikai_kapacitás\2016_2017\2017_08_01\MER_2017_2018\[MER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3">
        <f>VLOOKUP(Y283,'\\sioffl3\Kapacitas\Kapacit_2\0_0_0_Kapacitások\1_Fizikai_kapacitás\2016_2017\2017_08_01\MER_2017_2018\[MER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4">
        <f>VLOOKUP(Y284,'\\sioffl3\Kapacitas\Kapacit_2\0_0_0_Kapacitások\1_Fizikai_kapacitás\2016_2017\2017_08_01\MER_2017_2018\[MER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5">
        <f>VLOOKUP(Y285,'\\sioffl3\Kapacitas\Kapacit_2\0_0_0_Kapacitások\1_Fizikai_kapacitás\2016_2017\2017_08_01\MER_2017_2018\[MER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6">
        <f>VLOOKUP(Y286,'\\sioffl3\Kapacitas\Kapacit_2\0_0_0_Kapacitások\1_Fizikai_kapacitás\2016_2017\2017_08_01\MER_2017_2018\[MER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7">
        <f>VLOOKUP(Y287,'\\sioffl3\Kapacitas\Kapacit_2\0_0_0_Kapacitások\1_Fizikai_kapacitás\2016_2017\2017_08_01\MER_2017_2018\[MER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8">
        <f>VLOOKUP(Y288,'\\sioffl3\Kapacitas\Kapacit_2\0_0_0_Kapacitások\1_Fizikai_kapacitás\2016_2017\2017_08_01\MER_2017_2018\[MER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89">
        <f>VLOOKUP(Y289,'\\sioffl3\Kapacitas\Kapacit_2\0_0_0_Kapacitások\1_Fizikai_kapacitás\2016_2017\2017_08_01\MER_2017_2018\[MER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0">
        <f>VLOOKUP(Y290,'\\sioffl3\Kapacitas\Kapacit_2\0_0_0_Kapacitások\1_Fizikai_kapacitás\2016_2017\2017_08_01\MER_2017_2018\[MER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1">
        <f>VLOOKUP(Y291,'\\sioffl3\Kapacitas\Kapacit_2\0_0_0_Kapacitások\1_Fizikai_kapacitás\2016_2017\2017_08_01\MER_2017_2018\[MER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2">
        <f>VLOOKUP(Y292,'\\sioffl3\Kapacitas\Kapacit_2\0_0_0_Kapacitások\1_Fizikai_kapacitás\2016_2017\2017_08_01\MER_2017_2018\[MER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3">
        <f>VLOOKUP(Y293,'\\sioffl3\Kapacitas\Kapacit_2\0_0_0_Kapacitások\1_Fizikai_kapacitás\2016_2017\2017_08_01\MER_2017_2018\[MER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4">
        <f>VLOOKUP(Y294,'\\sioffl3\Kapacitas\Kapacit_2\0_0_0_Kapacitások\1_Fizikai_kapacitás\2016_2017\2017_08_01\MER_2017_2018\[MER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5">
        <f>VLOOKUP(Y295,'\\sioffl3\Kapacitas\Kapacit_2\0_0_0_Kapacitások\1_Fizikai_kapacitás\2016_2017\2017_08_01\MER_2017_2018\[MER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6">
        <f>VLOOKUP(Y296,'\\sioffl3\Kapacitas\Kapacit_2\0_0_0_Kapacitások\1_Fizikai_kapacitás\2016_2017\2017_08_01\MER_2017_2018\[MER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7">
        <f>VLOOKUP(Y297,'\\sioffl3\Kapacitas\Kapacit_2\0_0_0_Kapacitások\1_Fizikai_kapacitás\2016_2017\2017_08_01\MER_2017_2018\[MER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8">
        <f>VLOOKUP(Y298,'\\sioffl3\Kapacitas\Kapacit_2\0_0_0_Kapacitások\1_Fizikai_kapacitás\2016_2017\2017_08_01\MER_2017_2018\[MER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299">
        <f>VLOOKUP(Y299,'\\sioffl3\Kapacitas\Kapacit_2\0_0_0_Kapacitások\1_Fizikai_kapacitás\2016_2017\2017_08_01\MER_2017_2018\[MER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0">
        <f>VLOOKUP(Y300,'\\sioffl3\Kapacitas\Kapacit_2\0_0_0_Kapacitások\1_Fizikai_kapacitás\2016_2017\2017_08_01\MER_2017_2018\[MER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1">
        <f>VLOOKUP(Y301,'\\sioffl3\Kapacitas\Kapacit_2\0_0_0_Kapacitások\1_Fizikai_kapacitás\2016_2017\2017_08_01\MER_2017_2018\[MER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2">
        <f>VLOOKUP(Y302,'\\sioffl3\Kapacitas\Kapacit_2\0_0_0_Kapacitások\1_Fizikai_kapacitás\2016_2017\2017_08_01\MER_2017_2018\[MER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3">
        <f>VLOOKUP(Y303,'\\sioffl3\Kapacitas\Kapacit_2\0_0_0_Kapacitások\1_Fizikai_kapacitás\2016_2017\2017_08_01\MER_2017_2018\[MER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4">
        <f>VLOOKUP(Y304,'\\sioffl3\Kapacitas\Kapacit_2\0_0_0_Kapacitások\1_Fizikai_kapacitás\2016_2017\2017_08_01\MER_2017_2018\[MER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5">
        <f>VLOOKUP(Y305,'\\sioffl3\Kapacitas\Kapacit_2\0_0_0_Kapacitások\1_Fizikai_kapacitás\2016_2017\2017_08_01\MER_2017_2018\[MER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6">
        <f>VLOOKUP(Y306,'\\sioffl3\Kapacitas\Kapacit_2\0_0_0_Kapacitások\1_Fizikai_kapacitás\2016_2017\2017_08_01\MER_2017_2018\[MER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7">
        <f>VLOOKUP(Y307,'\\sioffl3\Kapacitas\Kapacit_2\0_0_0_Kapacitások\1_Fizikai_kapacitás\2016_2017\2017_08_01\MER_2017_2018\[MER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8">
        <f>VLOOKUP(Y308,'\\sioffl3\Kapacitas\Kapacit_2\0_0_0_Kapacitások\1_Fizikai_kapacitás\2016_2017\2017_08_01\MER_2017_2018\[MER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09">
        <f>VLOOKUP(Y309,'\\sioffl3\Kapacitas\Kapacit_2\0_0_0_Kapacitások\1_Fizikai_kapacitás\2016_2017\2017_08_01\MER_2017_2018\[MER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0">
        <f>VLOOKUP(Y310,'\\sioffl3\Kapacitas\Kapacit_2\0_0_0_Kapacitások\1_Fizikai_kapacitás\2016_2017\2017_08_01\MER_2017_2018\[MER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1">
        <f>VLOOKUP(Y311,'\\sioffl3\Kapacitas\Kapacit_2\0_0_0_Kapacitások\1_Fizikai_kapacitás\2016_2017\2017_08_01\MER_2017_2018\[MER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2">
        <f>VLOOKUP(Y312,'\\sioffl3\Kapacitas\Kapacit_2\0_0_0_Kapacitások\1_Fizikai_kapacitás\2016_2017\2017_08_01\MER_2017_2018\[MER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3">
        <f>VLOOKUP(Y313,'\\sioffl3\Kapacitas\Kapacit_2\0_0_0_Kapacitások\1_Fizikai_kapacitás\2016_2017\2017_08_01\MER_2017_2018\[MER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4">
        <f>VLOOKUP(Y314,'\\sioffl3\Kapacitas\Kapacit_2\0_0_0_Kapacitások\1_Fizikai_kapacitás\2016_2017\2017_08_01\MER_2017_2018\[MER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5">
        <f>VLOOKUP(Y315,'\\sioffl3\Kapacitas\Kapacit_2\0_0_0_Kapacitások\1_Fizikai_kapacitás\2016_2017\2017_08_01\MER_2017_2018\[MER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6">
        <f>VLOOKUP(Y316,'\\sioffl3\Kapacitas\Kapacit_2\0_0_0_Kapacitások\1_Fizikai_kapacitás\2016_2017\2017_08_01\MER_2017_2018\[MER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7">
        <f>VLOOKUP(Y317,'\\sioffl3\Kapacitas\Kapacit_2\0_0_0_Kapacitások\1_Fizikai_kapacitás\2016_2017\2017_08_01\MER_2017_2018\[MER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8">
        <f>VLOOKUP(Y318,'\\sioffl3\Kapacitas\Kapacit_2\0_0_0_Kapacitások\1_Fizikai_kapacitás\2016_2017\2017_08_01\MER_2017_2018\[MER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19">
        <f>VLOOKUP(Y319,'\\sioffl3\Kapacitas\Kapacit_2\0_0_0_Kapacitások\1_Fizikai_kapacitás\2016_2017\2017_08_01\MER_2017_2018\[MER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0">
        <f>VLOOKUP(Y320,'\\sioffl3\Kapacitas\Kapacit_2\0_0_0_Kapacitások\1_Fizikai_kapacitás\2016_2017\2017_08_01\MER_2017_2018\[MER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1">
        <f>VLOOKUP(Y321,'\\sioffl3\Kapacitas\Kapacit_2\0_0_0_Kapacitások\1_Fizikai_kapacitás\2016_2017\2017_08_01\MER_2017_2018\[MER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2">
        <f>VLOOKUP(Y322,'\\sioffl3\Kapacitas\Kapacit_2\0_0_0_Kapacitások\1_Fizikai_kapacitás\2016_2017\2017_08_01\MER_2017_2018\[MER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3">
        <f>VLOOKUP(Y323,'\\sioffl3\Kapacitas\Kapacit_2\0_0_0_Kapacitások\1_Fizikai_kapacitás\2016_2017\2017_08_01\MER_2017_2018\[MER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4">
        <f>VLOOKUP(Y324,'\\sioffl3\Kapacitas\Kapacit_2\0_0_0_Kapacitások\1_Fizikai_kapacitás\2016_2017\2017_08_01\MER_2017_2018\[MER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5">
        <f>VLOOKUP(Y325,'\\sioffl3\Kapacitas\Kapacit_2\0_0_0_Kapacitások\1_Fizikai_kapacitás\2016_2017\2017_08_01\MER_2017_2018\[MER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6">
        <f>VLOOKUP(Y326,'\\sioffl3\Kapacitas\Kapacit_2\0_0_0_Kapacitások\1_Fizikai_kapacitás\2016_2017\2017_08_01\MER_2017_2018\[MER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7">
        <f>VLOOKUP(Y327,'\\sioffl3\Kapacitas\Kapacit_2\0_0_0_Kapacitások\1_Fizikai_kapacitás\2016_2017\2017_08_01\MER_2017_2018\[MER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8">
        <f>VLOOKUP(Y328,'\\sioffl3\Kapacitas\Kapacit_2\0_0_0_Kapacitások\1_Fizikai_kapacitás\2016_2017\2017_08_01\MER_2017_2018\[MER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29">
        <f>VLOOKUP(Y329,'\\sioffl3\Kapacitas\Kapacit_2\0_0_0_Kapacitások\1_Fizikai_kapacitás\2016_2017\2017_08_01\MER_2017_2018\[MER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0">
        <f>VLOOKUP(Y330,'\\sioffl3\Kapacitas\Kapacit_2\0_0_0_Kapacitások\1_Fizikai_kapacitás\2016_2017\2017_08_01\MER_2017_2018\[MER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1">
        <f>VLOOKUP(Y331,'\\sioffl3\Kapacitas\Kapacit_2\0_0_0_Kapacitások\1_Fizikai_kapacitás\2016_2017\2017_08_01\MER_2017_2018\[MER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2">
        <f>VLOOKUP(Y332,'\\sioffl3\Kapacitas\Kapacit_2\0_0_0_Kapacitások\1_Fizikai_kapacitás\2016_2017\2017_08_01\MER_2017_2018\[MER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3">
        <f>VLOOKUP(Y333,'\\sioffl3\Kapacitas\Kapacit_2\0_0_0_Kapacitások\1_Fizikai_kapacitás\2016_2017\2017_08_01\MER_2017_2018\[MER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4">
        <f>VLOOKUP(Y334,'\\sioffl3\Kapacitas\Kapacit_2\0_0_0_Kapacitások\1_Fizikai_kapacitás\2016_2017\2017_08_01\MER_2017_2018\[MER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5">
        <f>VLOOKUP(Y335,'\\sioffl3\Kapacitas\Kapacit_2\0_0_0_Kapacitások\1_Fizikai_kapacitás\2016_2017\2017_08_01\MER_2017_2018\[MER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6">
        <f>VLOOKUP(Y336,'\\sioffl3\Kapacitas\Kapacit_2\0_0_0_Kapacitások\1_Fizikai_kapacitás\2016_2017\2017_08_01\MER_2017_2018\[MER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7">
        <f>VLOOKUP(Y337,'\\sioffl3\Kapacitas\Kapacit_2\0_0_0_Kapacitások\1_Fizikai_kapacitás\2016_2017\2017_08_01\MER_2017_2018\[MER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8">
        <f>VLOOKUP(Y338,'\\sioffl3\Kapacitas\Kapacit_2\0_0_0_Kapacitások\1_Fizikai_kapacitás\2016_2017\2017_08_01\MER_2017_2018\[MER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39">
        <f>VLOOKUP(Y339,'\\sioffl3\Kapacitas\Kapacit_2\0_0_0_Kapacitások\1_Fizikai_kapacitás\2016_2017\2017_08_01\MER_2017_2018\[MER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0">
        <f>VLOOKUP(Y340,'\\sioffl3\Kapacitas\Kapacit_2\0_0_0_Kapacitások\1_Fizikai_kapacitás\2016_2017\2017_08_01\MER_2017_2018\[MER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1">
        <f>VLOOKUP(Y341,'\\sioffl3\Kapacitas\Kapacit_2\0_0_0_Kapacitások\1_Fizikai_kapacitás\2016_2017\2017_08_01\MER_2017_2018\[MER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2">
        <f>VLOOKUP(Y342,'\\sioffl3\Kapacitas\Kapacit_2\0_0_0_Kapacitások\1_Fizikai_kapacitás\2016_2017\2017_08_01\MER_2017_2018\[MER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3">
        <f>VLOOKUP(Y343,'\\sioffl3\Kapacitas\Kapacit_2\0_0_0_Kapacitások\1_Fizikai_kapacitás\2016_2017\2017_08_01\MER_2017_2018\[MER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4">
        <f>VLOOKUP(Y344,'\\sioffl3\Kapacitas\Kapacit_2\0_0_0_Kapacitások\1_Fizikai_kapacitás\2016_2017\2017_08_01\MER_2017_2018\[MER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5">
        <f>VLOOKUP(Y345,'\\sioffl3\Kapacitas\Kapacit_2\0_0_0_Kapacitások\1_Fizikai_kapacitás\2016_2017\2017_08_01\MER_2017_2018\[MER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6">
        <f>VLOOKUP(Y346,'\\sioffl3\Kapacitas\Kapacit_2\0_0_0_Kapacitások\1_Fizikai_kapacitás\2016_2017\2017_08_01\MER_2017_2018\[MER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7">
        <f>VLOOKUP(Y347,'\\sioffl3\Kapacitas\Kapacit_2\0_0_0_Kapacitások\1_Fizikai_kapacitás\2016_2017\2017_08_01\MER_2017_2018\[MER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8">
        <f>VLOOKUP(Y348,'\\sioffl3\Kapacitas\Kapacit_2\0_0_0_Kapacitások\1_Fizikai_kapacitás\2016_2017\2017_08_01\MER_2017_2018\[MER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49">
        <f>VLOOKUP(Y349,'\\sioffl3\Kapacitas\Kapacit_2\0_0_0_Kapacitások\1_Fizikai_kapacitás\2016_2017\2017_08_01\MER_2017_2018\[MER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0">
        <f>VLOOKUP(Y350,'\\sioffl3\Kapacitas\Kapacit_2\0_0_0_Kapacitások\1_Fizikai_kapacitás\2016_2017\2017_08_01\MER_2017_2018\[MER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1">
        <f>VLOOKUP(Y351,'\\sioffl3\Kapacitas\Kapacit_2\0_0_0_Kapacitások\1_Fizikai_kapacitás\2016_2017\2017_08_01\MER_2017_2018\[MER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2">
        <f>VLOOKUP(Y352,'\\sioffl3\Kapacitas\Kapacit_2\0_0_0_Kapacitások\1_Fizikai_kapacitás\2016_2017\2017_08_01\MER_2017_2018\[MER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3">
        <f>VLOOKUP(Y353,'\\sioffl3\Kapacitas\Kapacit_2\0_0_0_Kapacitások\1_Fizikai_kapacitás\2016_2017\2017_08_01\MER_2017_2018\[MER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4">
        <f>VLOOKUP(Y354,'\\sioffl3\Kapacitas\Kapacit_2\0_0_0_Kapacitások\1_Fizikai_kapacitás\2016_2017\2017_08_01\MER_2017_2018\[MER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5">
        <f>VLOOKUP(Y355,'\\sioffl3\Kapacitas\Kapacit_2\0_0_0_Kapacitások\1_Fizikai_kapacitás\2016_2017\2017_08_01\MER_2017_2018\[MER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6">
        <f>VLOOKUP(Y356,'\\sioffl3\Kapacitas\Kapacit_2\0_0_0_Kapacitások\1_Fizikai_kapacitás\2016_2017\2017_08_01\MER_2017_2018\[MER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7">
        <f>VLOOKUP(Y357,'\\sioffl3\Kapacitas\Kapacit_2\0_0_0_Kapacitások\1_Fizikai_kapacitás\2016_2017\2017_08_01\MER_2017_2018\[MER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8">
        <f>VLOOKUP(Y358,'\\sioffl3\Kapacitas\Kapacit_2\0_0_0_Kapacitások\1_Fizikai_kapacitás\2016_2017\2017_08_01\MER_2017_2018\[MER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59">
        <f>VLOOKUP(Y359,'\\sioffl3\Kapacitas\Kapacit_2\0_0_0_Kapacitások\1_Fizikai_kapacitás\2016_2017\2017_08_01\MER_2017_2018\[MER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0">
        <f>VLOOKUP(Y360,'\\sioffl3\Kapacitas\Kapacit_2\0_0_0_Kapacitások\1_Fizikai_kapacitás\2016_2017\2017_08_01\MER_2017_2018\[MER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1">
        <f>VLOOKUP(Y361,'\\sioffl3\Kapacitas\Kapacit_2\0_0_0_Kapacitások\1_Fizikai_kapacitás\2016_2017\2017_08_01\MER_2017_2018\[MER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2">
        <f>VLOOKUP(Y362,'\\sioffl3\Kapacitas\Kapacit_2\0_0_0_Kapacitások\1_Fizikai_kapacitás\2016_2017\2017_08_01\MER_2017_2018\[MER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3">
        <f>VLOOKUP(Y363,'\\sioffl3\Kapacitas\Kapacit_2\0_0_0_Kapacitások\1_Fizikai_kapacitás\2016_2017\2017_08_01\MER_2017_2018\[MER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4">
        <f>VLOOKUP(Y364,'\\sioffl3\Kapacitas\Kapacit_2\0_0_0_Kapacitások\1_Fizikai_kapacitás\2016_2017\2017_08_01\MER_2017_2018\[MER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5">
        <f>VLOOKUP(Y365,'\\sioffl3\Kapacitas\Kapacit_2\0_0_0_Kapacitások\1_Fizikai_kapacitás\2016_2017\2017_08_01\MER_2017_2018\[MER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6">
        <f>VLOOKUP(Y366,'\\sioffl3\Kapacitas\Kapacit_2\0_0_0_Kapacitások\1_Fizikai_kapacitás\2016_2017\2017_08_01\MER_2017_2018\[MER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7">
        <f>VLOOKUP(Y367,'\\sioffl3\Kapacitas\Kapacit_2\0_0_0_Kapacitások\1_Fizikai_kapacitás\2016_2017\2017_08_01\MER_2017_2018\[MER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8">
        <f>VLOOKUP(Y368,'\\sioffl3\Kapacitas\Kapacit_2\0_0_0_Kapacitások\1_Fizikai_kapacitás\2016_2017\2017_08_01\MER_2017_2018\[MER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69">
        <f>VLOOKUP(Y369,'\\sioffl3\Kapacitas\Kapacit_2\0_0_0_Kapacitások\1_Fizikai_kapacitás\2016_2017\2017_08_01\MER_2017_2018\[MER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0">
        <f>VLOOKUP(Y370,'\\sioffl3\Kapacitas\Kapacit_2\0_0_0_Kapacitások\1_Fizikai_kapacitás\2016_2017\2017_08_01\MER_2017_2018\[MER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1">
        <f>VLOOKUP(Y371,'\\sioffl3\Kapacitas\Kapacit_2\0_0_0_Kapacitások\1_Fizikai_kapacitás\2016_2017\2017_08_01\MER_2017_2018\[MER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2">
        <f>VLOOKUP(Y372,'\\sioffl3\Kapacitas\Kapacit_2\0_0_0_Kapacitások\1_Fizikai_kapacitás\2016_2017\2017_08_01\MER_2017_2018\[MER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3">
        <f>VLOOKUP(Y373,'\\sioffl3\Kapacitas\Kapacit_2\0_0_0_Kapacitások\1_Fizikai_kapacitás\2016_2017\2017_08_01\MER_2017_2018\[MER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4">
        <f>VLOOKUP(Y374,'\\sioffl3\Kapacitas\Kapacit_2\0_0_0_Kapacitások\1_Fizikai_kapacitás\2016_2017\2017_08_01\MER_2017_2018\[MER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5">
        <f>VLOOKUP(Y375,'\\sioffl3\Kapacitas\Kapacit_2\0_0_0_Kapacitások\1_Fizikai_kapacitás\2016_2017\2017_08_01\MER_2017_2018\[MER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6">
        <f>VLOOKUP(Y376,'\\sioffl3\Kapacitas\Kapacit_2\0_0_0_Kapacitások\1_Fizikai_kapacitás\2016_2017\2017_08_01\MER_2017_2018\[MER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7">
        <f>VLOOKUP(Y377,'\\sioffl3\Kapacitas\Kapacit_2\0_0_0_Kapacitások\1_Fizikai_kapacitás\2016_2017\2017_08_01\MER_2017_2018\[MER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8">
        <f>VLOOKUP(Y378,'\\sioffl3\Kapacitas\Kapacit_2\0_0_0_Kapacitások\1_Fizikai_kapacitás\2016_2017\2017_08_01\MER_2017_2018\[MER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79">
        <f>VLOOKUP(Y379,'\\sioffl3\Kapacitas\Kapacit_2\0_0_0_Kapacitások\1_Fizikai_kapacitás\2016_2017\2017_08_01\MER_2017_2018\[MER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0">
        <f>VLOOKUP(Y380,'\\sioffl3\Kapacitas\Kapacit_2\0_0_0_Kapacitások\1_Fizikai_kapacitás\2016_2017\2017_08_01\MER_2017_2018\[MER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1">
        <f>VLOOKUP(Y381,'\\sioffl3\Kapacitas\Kapacit_2\0_0_0_Kapacitások\1_Fizikai_kapacitás\2016_2017\2017_08_01\MER_2017_2018\[MER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2">
        <f>VLOOKUP(Y382,'\\sioffl3\Kapacitas\Kapacit_2\0_0_0_Kapacitások\1_Fizikai_kapacitás\2016_2017\2017_08_01\MER_2017_2018\[MER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3">
        <f>VLOOKUP(Y383,'\\sioffl3\Kapacitas\Kapacit_2\0_0_0_Kapacitások\1_Fizikai_kapacitás\2016_2017\2017_08_01\MER_2017_2018\[MER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4">
        <f>VLOOKUP(Y384,'\\sioffl3\Kapacitas\Kapacit_2\0_0_0_Kapacitások\1_Fizikai_kapacitás\2016_2017\2017_08_01\MER_2017_2018\[MER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5">
        <f>VLOOKUP(Y385,'\\sioffl3\Kapacitas\Kapacit_2\0_0_0_Kapacitások\1_Fizikai_kapacitás\2016_2017\2017_08_01\MER_2017_2018\[MER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6">
        <f>VLOOKUP(Y386,'\\sioffl3\Kapacitas\Kapacit_2\0_0_0_Kapacitások\1_Fizikai_kapacitás\2016_2017\2017_08_01\MER_2017_2018\[MER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7">
        <f>VLOOKUP(Y387,'\\sioffl3\Kapacitas\Kapacit_2\0_0_0_Kapacitások\1_Fizikai_kapacitás\2016_2017\2017_08_01\MER_2017_2018\[MER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8">
        <f>VLOOKUP(Y388,'\\sioffl3\Kapacitas\Kapacit_2\0_0_0_Kapacitások\1_Fizikai_kapacitás\2016_2017\2017_08_01\MER_2017_2018\[MER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89">
        <f>VLOOKUP(Y389,'\\sioffl3\Kapacitas\Kapacit_2\0_0_0_Kapacitások\1_Fizikai_kapacitás\2016_2017\2017_08_01\MER_2017_2018\[MER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0">
        <f>VLOOKUP(Y390,'\\sioffl3\Kapacitas\Kapacit_2\0_0_0_Kapacitások\1_Fizikai_kapacitás\2016_2017\2017_08_01\MER_2017_2018\[MER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1">
        <f>VLOOKUP(Y391,'\\sioffl3\Kapacitas\Kapacit_2\0_0_0_Kapacitások\1_Fizikai_kapacitás\2016_2017\2017_08_01\MER_2017_2018\[MER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2">
        <f>VLOOKUP(Y392,'\\sioffl3\Kapacitas\Kapacit_2\0_0_0_Kapacitások\1_Fizikai_kapacitás\2016_2017\2017_08_01\MER_2017_2018\[MER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3">
        <f>VLOOKUP(Y393,'\\sioffl3\Kapacitas\Kapacit_2\0_0_0_Kapacitások\1_Fizikai_kapacitás\2016_2017\2017_08_01\MER_2017_2018\[MER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4">
        <f>VLOOKUP(Y394,'\\sioffl3\Kapacitas\Kapacit_2\0_0_0_Kapacitások\1_Fizikai_kapacitás\2016_2017\2017_08_01\MER_2017_2018\[MER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5">
        <f>VLOOKUP(Y395,'\\sioffl3\Kapacitas\Kapacit_2\0_0_0_Kapacitások\1_Fizikai_kapacitás\2016_2017\2017_08_01\MER_2017_2018\[MER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6">
        <f>VLOOKUP(Y396,'\\sioffl3\Kapacitas\Kapacit_2\0_0_0_Kapacitások\1_Fizikai_kapacitás\2016_2017\2017_08_01\MER_2017_2018\[MER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7">
        <f>VLOOKUP(Y397,'\\sioffl3\Kapacitas\Kapacit_2\0_0_0_Kapacitások\1_Fizikai_kapacitás\2016_2017\2017_08_01\MER_2017_2018\[MER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8">
        <f>VLOOKUP(Y398,'\\sioffl3\Kapacitas\Kapacit_2\0_0_0_Kapacitások\1_Fizikai_kapacitás\2016_2017\2017_08_01\MER_2017_2018\[MER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99">
        <f>VLOOKUP(Y399,'\\sioffl3\Kapacitas\Kapacit_2\0_0_0_Kapacitások\1_Fizikai_kapacitás\2016_2017\2017_08_01\MER_2017_2018\[MER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0">
        <f>VLOOKUP(Y400,'\\sioffl3\Kapacitas\Kapacit_2\0_0_0_Kapacitások\1_Fizikai_kapacitás\2016_2017\2017_08_01\MER_2017_2018\[MER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1">
        <f>VLOOKUP(Y401,'\\sioffl3\Kapacitas\Kapacit_2\0_0_0_Kapacitások\1_Fizikai_kapacitás\2016_2017\2017_08_01\MER_2017_2018\[MER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2">
        <f>VLOOKUP(Y402,'\\sioffl3\Kapacitas\Kapacit_2\0_0_0_Kapacitások\1_Fizikai_kapacitás\2016_2017\2017_08_01\MER_2017_2018\[MER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3">
        <f>VLOOKUP(Y403,'\\sioffl3\Kapacitas\Kapacit_2\0_0_0_Kapacitások\1_Fizikai_kapacitás\2016_2017\2017_08_01\MER_2017_2018\[MER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4">
        <f>VLOOKUP(Y404,'\\sioffl3\Kapacitas\Kapacit_2\0_0_0_Kapacitások\1_Fizikai_kapacitás\2016_2017\2017_08_01\MER_2017_2018\[MER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5">
        <f>VLOOKUP(Y405,'\\sioffl3\Kapacitas\Kapacit_2\0_0_0_Kapacitások\1_Fizikai_kapacitás\2016_2017\2017_08_01\MER_2017_2018\[MER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6">
        <f>VLOOKUP(Y406,'\\sioffl3\Kapacitas\Kapacit_2\0_0_0_Kapacitások\1_Fizikai_kapacitás\2016_2017\2017_08_01\MER_2017_2018\[MER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7">
        <f>VLOOKUP(Y407,'\\sioffl3\Kapacitas\Kapacit_2\0_0_0_Kapacitások\1_Fizikai_kapacitás\2016_2017\2017_08_01\MER_2017_2018\[MER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8">
        <f>VLOOKUP(Y408,'\\sioffl3\Kapacitas\Kapacit_2\0_0_0_Kapacitások\1_Fizikai_kapacitás\2016_2017\2017_08_01\MER_2017_2018\[MER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09">
        <f>VLOOKUP(Y409,'\\sioffl3\Kapacitas\Kapacit_2\0_0_0_Kapacitások\1_Fizikai_kapacitás\2016_2017\2017_08_01\MER_2017_2018\[MER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0">
        <f>VLOOKUP(Y410,'\\sioffl3\Kapacitas\Kapacit_2\0_0_0_Kapacitások\1_Fizikai_kapacitás\2016_2017\2017_08_01\MER_2017_2018\[MER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1">
        <f>VLOOKUP(Y411,'\\sioffl3\Kapacitas\Kapacit_2\0_0_0_Kapacitások\1_Fizikai_kapacitás\2016_2017\2017_08_01\MER_2017_2018\[MER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2">
        <f>VLOOKUP(Y412,'\\sioffl3\Kapacitas\Kapacit_2\0_0_0_Kapacitások\1_Fizikai_kapacitás\2016_2017\2017_08_01\MER_2017_2018\[MER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3">
        <f>VLOOKUP(Y413,'\\sioffl3\Kapacitas\Kapacit_2\0_0_0_Kapacitások\1_Fizikai_kapacitás\2016_2017\2017_08_01\MER_2017_2018\[MER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4">
        <f>VLOOKUP(Y414,'\\sioffl3\Kapacitas\Kapacit_2\0_0_0_Kapacitások\1_Fizikai_kapacitás\2016_2017\2017_08_01\MER_2017_2018\[MER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5">
        <f>VLOOKUP(Y415,'\\sioffl3\Kapacitas\Kapacit_2\0_0_0_Kapacitások\1_Fizikai_kapacitás\2016_2017\2017_08_01\MER_2017_2018\[MER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6">
        <f>VLOOKUP(Y416,'\\sioffl3\Kapacitas\Kapacit_2\0_0_0_Kapacitások\1_Fizikai_kapacitás\2016_2017\2017_08_01\MER_2017_2018\[MER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7">
        <f>VLOOKUP(Y417,'\\sioffl3\Kapacitas\Kapacit_2\0_0_0_Kapacitások\1_Fizikai_kapacitás\2016_2017\2017_08_01\MER_2017_2018\[MER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8">
        <f>VLOOKUP(Y418,'\\sioffl3\Kapacitas\Kapacit_2\0_0_0_Kapacitások\1_Fizikai_kapacitás\2016_2017\2017_08_01\MER_2017_2018\[MER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19">
        <f>VLOOKUP(Y419,'\\sioffl3\Kapacitas\Kapacit_2\0_0_0_Kapacitások\1_Fizikai_kapacitás\2016_2017\2017_08_01\MER_2017_2018\[MER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20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21">
        <f>VLOOKUP(Y421,'\\sioffl3\Kapacitas\Kapacit_2\0_0_0_Kapacitások\1_Fizikai_kapacitás\2016_2017\2017_08_01\MER_2017_2018\[MER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2">
        <f>VLOOKUP(Y422,'\\sioffl3\Kapacitas\Kapacit_2\0_0_0_Kapacitások\1_Fizikai_kapacitás\2016_2017\2017_08_01\MER_2017_2018\[MER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3">
        <f>VLOOKUP(Y423,'\\sioffl3\Kapacitas\Kapacit_2\0_0_0_Kapacitások\1_Fizikai_kapacitás\2016_2017\2017_08_01\MER_2017_2018\[MER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4">
        <f>VLOOKUP(Y424,'\\sioffl3\Kapacitas\Kapacit_2\0_0_0_Kapacitások\1_Fizikai_kapacitás\2016_2017\2017_08_01\MER_2017_2018\[MER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5">
        <f>VLOOKUP(Y425,'\\sioffl3\Kapacitas\Kapacit_2\0_0_0_Kapacitások\1_Fizikai_kapacitás\2016_2017\2017_08_01\MER_2017_2018\[MER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6">
        <f>VLOOKUP(Y426,'\\sioffl3\Kapacitas\Kapacit_2\0_0_0_Kapacitások\1_Fizikai_kapacitás\2016_2017\2017_08_01\MER_2017_2018\[MER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7">
        <f>VLOOKUP(Y427,'\\sioffl3\Kapacitas\Kapacit_2\0_0_0_Kapacitások\1_Fizikai_kapacitás\2016_2017\2017_08_01\MER_2017_2018\[MER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8">
        <f>VLOOKUP(Y428,'\\sioffl3\Kapacitas\Kapacit_2\0_0_0_Kapacitások\1_Fizikai_kapacitás\2016_2017\2017_08_01\MER_2017_2018\[MER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29">
        <f>VLOOKUP(Y429,'\\sioffl3\Kapacitas\Kapacit_2\0_0_0_Kapacitások\1_Fizikai_kapacitás\2016_2017\2017_08_01\MER_2017_2018\[MER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0">
        <f>VLOOKUP(Y430,'\\sioffl3\Kapacitas\Kapacit_2\0_0_0_Kapacitások\1_Fizikai_kapacitás\2016_2017\2017_08_01\MER_2017_2018\[MER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1">
        <f>VLOOKUP(Y431,'\\sioffl3\Kapacitas\Kapacit_2\0_0_0_Kapacitások\1_Fizikai_kapacitás\2016_2017\2017_08_01\MER_2017_2018\[MER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2">
        <f>VLOOKUP(Y432,'\\sioffl3\Kapacitas\Kapacit_2\0_0_0_Kapacitások\1_Fizikai_kapacitás\2016_2017\2017_08_01\MER_2017_2018\[MER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3">
        <f>VLOOKUP(Y433,'\\sioffl3\Kapacitas\Kapacit_2\0_0_0_Kapacitások\1_Fizikai_kapacitás\2016_2017\2017_08_01\MER_2017_2018\[MER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4">
        <f>VLOOKUP(Y434,'\\sioffl3\Kapacitas\Kapacit_2\0_0_0_Kapacitások\1_Fizikai_kapacitás\2016_2017\2017_08_01\MER_2017_2018\[MER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5">
        <f>VLOOKUP(Y435,'\\sioffl3\Kapacitas\Kapacit_2\0_0_0_Kapacitások\1_Fizikai_kapacitás\2016_2017\2017_08_01\MER_2017_2018\[MER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6">
        <f>VLOOKUP(Y436,'\\sioffl3\Kapacitas\Kapacit_2\0_0_0_Kapacitások\1_Fizikai_kapacitás\2016_2017\2017_08_01\MER_2017_2018\[MER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7">
        <f>VLOOKUP(Y437,'\\sioffl3\Kapacitas\Kapacit_2\0_0_0_Kapacitások\1_Fizikai_kapacitás\2016_2017\2017_08_01\MER_2017_2018\[MER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8">
        <f>VLOOKUP(Y438,'\\sioffl3\Kapacitas\Kapacit_2\0_0_0_Kapacitások\1_Fizikai_kapacitás\2016_2017\2017_08_01\MER_2017_2018\[MER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39">
        <f>VLOOKUP(Y439,'\\sioffl3\Kapacitas\Kapacit_2\0_0_0_Kapacitások\1_Fizikai_kapacitás\2016_2017\2017_08_01\MER_2017_2018\[MER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0">
        <f>VLOOKUP(Y440,'\\sioffl3\Kapacitas\Kapacit_2\0_0_0_Kapacitások\1_Fizikai_kapacitás\2016_2017\2017_08_01\MER_2017_2018\[MER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1">
        <f>VLOOKUP(Y441,'\\sioffl3\Kapacitas\Kapacit_2\0_0_0_Kapacitások\1_Fizikai_kapacitás\2016_2017\2017_08_01\MER_2017_2018\[MER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2">
        <f>VLOOKUP(Y442,'\\sioffl3\Kapacitas\Kapacit_2\0_0_0_Kapacitások\1_Fizikai_kapacitás\2016_2017\2017_08_01\MER_2017_2018\[MER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3">
        <f>VLOOKUP(Y443,'\\sioffl3\Kapacitas\Kapacit_2\0_0_0_Kapacitások\1_Fizikai_kapacitás\2016_2017\2017_08_01\MER_2017_2018\[MER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4">
        <f>VLOOKUP(Y444,'\\sioffl3\Kapacitas\Kapacit_2\0_0_0_Kapacitások\1_Fizikai_kapacitás\2016_2017\2017_08_01\MER_2017_2018\[MER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5">
        <f>VLOOKUP(Y445,'\\sioffl3\Kapacitas\Kapacit_2\0_0_0_Kapacitások\1_Fizikai_kapacitás\2016_2017\2017_08_01\MER_2017_2018\[MER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6">
        <f>VLOOKUP(Y446,'\\sioffl3\Kapacitas\Kapacit_2\0_0_0_Kapacitások\1_Fizikai_kapacitás\2016_2017\2017_08_01\MER_2017_2018\[MER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7">
        <f>VLOOKUP(Y447,'\\sioffl3\Kapacitas\Kapacit_2\0_0_0_Kapacitások\1_Fizikai_kapacitás\2016_2017\2017_08_01\MER_2017_2018\[MER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8">
        <f>VLOOKUP(Y448,'\\sioffl3\Kapacitas\Kapacit_2\0_0_0_Kapacitások\1_Fizikai_kapacitás\2016_2017\2017_08_01\MER_2017_2018\[MER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49">
        <f>VLOOKUP(Y449,'\\sioffl3\Kapacitas\Kapacit_2\0_0_0_Kapacitások\1_Fizikai_kapacitás\2016_2017\2017_08_01\MER_2017_2018\[MER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0">
        <f>VLOOKUP(Y450,'\\sioffl3\Kapacitas\Kapacit_2\0_0_0_Kapacitások\1_Fizikai_kapacitás\2016_2017\2017_08_01\MER_2017_2018\[MER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1">
        <f>VLOOKUP(Y451,'\\sioffl3\Kapacitas\Kapacit_2\0_0_0_Kapacitások\1_Fizikai_kapacitás\2016_2017\2017_08_01\MER_2017_2018\[MER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2">
        <f>VLOOKUP(Y452,'\\sioffl3\Kapacitas\Kapacit_2\0_0_0_Kapacitások\1_Fizikai_kapacitás\2016_2017\2017_08_01\MER_2017_2018\[MER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3">
        <f>VLOOKUP(Y453,'\\sioffl3\Kapacitas\Kapacit_2\0_0_0_Kapacitások\1_Fizikai_kapacitás\2016_2017\2017_08_01\MER_2017_2018\[MER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4">
        <f>VLOOKUP(Y454,'\\sioffl3\Kapacitas\Kapacit_2\0_0_0_Kapacitások\1_Fizikai_kapacitás\2016_2017\2017_08_01\MER_2017_2018\[MER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5">
        <f>VLOOKUP(Y455,'\\sioffl3\Kapacitas\Kapacit_2\0_0_0_Kapacitások\1_Fizikai_kapacitás\2016_2017\2017_08_01\MER_2017_2018\[MER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6">
        <f>VLOOKUP(Y456,'\\sioffl3\Kapacitas\Kapacit_2\0_0_0_Kapacitások\1_Fizikai_kapacitás\2016_2017\2017_08_01\MER_2017_2018\[MER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7">
        <f>VLOOKUP(Y457,'\\sioffl3\Kapacitas\Kapacit_2\0_0_0_Kapacitások\1_Fizikai_kapacitás\2016_2017\2017_08_01\MER_2017_2018\[MER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8">
        <f>VLOOKUP(Y458,'\\sioffl3\Kapacitas\Kapacit_2\0_0_0_Kapacitások\1_Fizikai_kapacitás\2016_2017\2017_08_01\MER_2017_2018\[MER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59">
        <f>VLOOKUP(Y459,'\\sioffl3\Kapacitas\Kapacit_2\0_0_0_Kapacitások\1_Fizikai_kapacitás\2016_2017\2017_08_01\MER_2017_2018\[MER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0">
        <f>VLOOKUP(Y460,'\\sioffl3\Kapacitas\Kapacit_2\0_0_0_Kapacitások\1_Fizikai_kapacitás\2016_2017\2017_08_01\MER_2017_2018\[MER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1">
        <f>VLOOKUP(Y461,'\\sioffl3\Kapacitas\Kapacit_2\0_0_0_Kapacitások\1_Fizikai_kapacitás\2016_2017\2017_08_01\MER_2017_2018\[MER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2">
        <f>VLOOKUP(Y462,'\\sioffl3\Kapacitas\Kapacit_2\0_0_0_Kapacitások\1_Fizikai_kapacitás\2016_2017\2017_08_01\MER_2017_2018\[MER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3">
        <f>VLOOKUP(Y463,'\\sioffl3\Kapacitas\Kapacit_2\0_0_0_Kapacitások\1_Fizikai_kapacitás\2016_2017\2017_08_01\MER_2017_2018\[MER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4">
        <f>VLOOKUP(Y464,'\\sioffl3\Kapacitas\Kapacit_2\0_0_0_Kapacitások\1_Fizikai_kapacitás\2016_2017\2017_08_01\MER_2017_2018\[MER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5">
        <f>VLOOKUP(Y465,'\\sioffl3\Kapacitas\Kapacit_2\0_0_0_Kapacitások\1_Fizikai_kapacitás\2016_2017\2017_08_01\MER_2017_2018\[MER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6">
        <f>VLOOKUP(Y466,'\\sioffl3\Kapacitas\Kapacit_2\0_0_0_Kapacitások\1_Fizikai_kapacitás\2016_2017\2017_08_01\MER_2017_2018\[MER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7">
        <f>VLOOKUP(Y467,'\\sioffl3\Kapacitas\Kapacit_2\0_0_0_Kapacitások\1_Fizikai_kapacitás\2016_2017\2017_08_01\MER_2017_2018\[MER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8">
        <f>VLOOKUP(Y468,'\\sioffl3\Kapacitas\Kapacit_2\0_0_0_Kapacitások\1_Fizikai_kapacitás\2016_2017\2017_08_01\MER_2017_2018\[MER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69">
        <f>VLOOKUP(Y469,'\\sioffl3\Kapacitas\Kapacit_2\0_0_0_Kapacitások\1_Fizikai_kapacitás\2016_2017\2017_08_01\MER_2017_2018\[MER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0">
        <f>VLOOKUP(Y470,'\\sioffl3\Kapacitas\Kapacit_2\0_0_0_Kapacitások\1_Fizikai_kapacitás\2016_2017\2017_08_01\MER_2017_2018\[MER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1">
        <f>VLOOKUP(Y471,'\\sioffl3\Kapacitas\Kapacit_2\0_0_0_Kapacitások\1_Fizikai_kapacitás\2016_2017\2017_08_01\MER_2017_2018\[MER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2">
        <f>VLOOKUP(Y472,'\\sioffl3\Kapacitas\Kapacit_2\0_0_0_Kapacitások\1_Fizikai_kapacitás\2016_2017\2017_08_01\MER_2017_2018\[MER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73" start="0" length="0">
      <dxf>
        <alignment horizontal="center" vertical="center"/>
      </dxf>
    </rfmt>
    <rfmt sheetId="2" sqref="AK474" start="0" length="0">
      <dxf>
        <numFmt numFmtId="30" formatCode="@"/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76">
        <f>VLOOKUP(Y476,'\\sioffl3\Kapacitas\Kapacit_2\0_0_0_Kapacitások\1_Fizikai_kapacitás\2016_2017\2017_08_01\MER_2017_2018\[MER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7">
        <f>VLOOKUP(Y477,'\\sioffl3\Kapacitas\Kapacit_2\0_0_0_Kapacitások\1_Fizikai_kapacitás\2016_2017\2017_08_01\MER_2017_2018\[MER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8">
        <f>VLOOKUP(Y478,'\\sioffl3\Kapacitas\Kapacit_2\0_0_0_Kapacitások\1_Fizikai_kapacitás\2016_2017\2017_08_01\MER_2017_2018\[MER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79">
        <f>VLOOKUP(Y479,'\\sioffl3\Kapacitas\Kapacit_2\0_0_0_Kapacitások\1_Fizikai_kapacitás\2016_2017\2017_08_01\MER_2017_2018\[MER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0">
        <f>VLOOKUP(Y480,'\\sioffl3\Kapacitas\Kapacit_2\0_0_0_Kapacitások\1_Fizikai_kapacitás\2016_2017\2017_08_01\MER_2017_2018\[MER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1" start="0" length="0">
      <dxf>
        <alignment horizontal="center" vertical="center"/>
      </dxf>
    </rfmt>
    <rcc rId="0" sId="2" dxf="1">
      <nc r="AK482">
        <f>VLOOKUP(Y482,'\\sioffl3\Kapacitas\Kapacit_2\0_0_0_Kapacitások\1_Fizikai_kapacitás\2016_2017\2017_08_01\MER_2017_2018\[MER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3">
        <f>VLOOKUP(Y483,'\\sioffl3\Kapacitas\Kapacit_2\0_0_0_Kapacitások\1_Fizikai_kapacitás\2016_2017\2017_08_01\MER_2017_2018\[MER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4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cc rId="0" sId="2" dxf="1">
      <nc r="AK485">
        <f>VLOOKUP(Y485,'\\sioffl3\Kapacitas\Kapacit_2\0_0_0_Kapacitások\1_Fizikai_kapacitás\2016_2017\2017_08_01\MER_2017_2018\[MER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6">
        <f>VLOOKUP(Y486,'\\sioffl3\Kapacitas\Kapacit_2\0_0_0_Kapacitások\1_Fizikai_kapacitás\2016_2017\2017_08_01\MER_2017_2018\[MER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87" start="0" length="0">
      <dxf>
        <alignment vertical="center"/>
      </dxf>
    </rfmt>
    <rcc rId="0" sId="2" dxf="1">
      <nc r="AK488">
        <f>VLOOKUP(Y488,'\\sioffl3\Kapacitas\Kapacit_2\0_0_0_Kapacitások\1_Fizikai_kapacitás\2016_2017\2017_08_01\MER_2017_2018\[MER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89">
        <f>VLOOKUP(Y489,'\\sioffl3\Kapacitas\Kapacit_2\0_0_0_Kapacitások\1_Fizikai_kapacitás\2016_2017\2017_08_01\MER_2017_2018\[MER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490">
        <f>VLOOKUP(Y490,'\\sioffl3\Kapacitas\Kapacit_2\0_0_0_Kapacitások\1_Fizikai_kapacitás\2016_2017\2017_08_01\MER_2017_2018\[MER Partnereknek 2017_10_01_2018_09_30_Rev_0.xls]Kiadási pontok'!$B$3:$H$501,7,)</f>
      </nc>
      <n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91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2" start="0" length="0">
      <dxf>
        <font>
          <b/>
          <sz val="1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59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2018/2019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kWh/m3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</dxf>
    </rfmt>
    <rcc rId="0" sId="2" dxf="1">
      <nc r="AK5">
        <f>VLOOKUP(Y5,'\\sioffl3\Kapacitas\Kapacit_2\0_0_0_Kapacitások\1_Fizikai_kapacitás\2018_2019\2018_10_01_\[MER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">
        <f>VLOOKUP(Y6,'\\sioffl3\Kapacitas\Kapacit_2\0_0_0_Kapacitások\1_Fizikai_kapacitás\2018_2019\2018_10_01_\[MER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">
        <f>VLOOKUP(Y7,'\\sioffl3\Kapacitas\Kapacit_2\0_0_0_Kapacitások\1_Fizikai_kapacitás\2018_2019\2018_10_01_\[MER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">
        <f>VLOOKUP(Y8,'\\sioffl3\Kapacitas\Kapacit_2\0_0_0_Kapacitások\1_Fizikai_kapacitás\2018_2019\2018_10_01_\[MER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">
        <f>VLOOKUP(Y9,'\\sioffl3\Kapacitas\Kapacit_2\0_0_0_Kapacitások\1_Fizikai_kapacitás\2018_2019\2018_10_01_\[MER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">
        <f>VLOOKUP(Y10,'\\sioffl3\Kapacitas\Kapacit_2\0_0_0_Kapacitások\1_Fizikai_kapacitás\2018_2019\2018_10_01_\[MER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">
        <f>VLOOKUP(Y11,'\\sioffl3\Kapacitas\Kapacit_2\0_0_0_Kapacitások\1_Fizikai_kapacitás\2018_2019\2018_10_01_\[MER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">
        <f>VLOOKUP(Y12,'\\sioffl3\Kapacitas\Kapacit_2\0_0_0_Kapacitások\1_Fizikai_kapacitás\2018_2019\2018_10_01_\[MER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">
        <f>VLOOKUP(Y13,'\\sioffl3\Kapacitas\Kapacit_2\0_0_0_Kapacitások\1_Fizikai_kapacitás\2018_2019\2018_10_01_\[MER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">
        <f>VLOOKUP(Y14,'\\sioffl3\Kapacitas\Kapacit_2\0_0_0_Kapacitások\1_Fizikai_kapacitás\2018_2019\2018_10_01_\[MER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">
        <f>VLOOKUP(Y15,'\\sioffl3\Kapacitas\Kapacit_2\0_0_0_Kapacitások\1_Fizikai_kapacitás\2018_2019\2018_10_01_\[MER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">
        <f>VLOOKUP(Y16,'\\sioffl3\Kapacitas\Kapacit_2\0_0_0_Kapacitások\1_Fizikai_kapacitás\2018_2019\2018_10_01_\[MER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">
        <f>VLOOKUP(Y17,'\\sioffl3\Kapacitas\Kapacit_2\0_0_0_Kapacitások\1_Fizikai_kapacitás\2018_2019\2018_10_01_\[MER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">
        <v>9.8000000000000007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">
        <f>VLOOKUP(Y19,'\\sioffl3\Kapacitas\Kapacit_2\0_0_0_Kapacitások\1_Fizikai_kapacitás\2018_2019\2018_10_01_\[MER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">
        <f>VLOOKUP(Y20,'\\sioffl3\Kapacitas\Kapacit_2\0_0_0_Kapacitások\1_Fizikai_kapacitás\2018_2019\2018_10_01_\[MER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">
        <f>VLOOKUP(Y21,'\\sioffl3\Kapacitas\Kapacit_2\0_0_0_Kapacitások\1_Fizikai_kapacitás\2018_2019\2018_10_01_\[MER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">
        <f>VLOOKUP(Y22,'\\sioffl3\Kapacitas\Kapacit_2\0_0_0_Kapacitások\1_Fizikai_kapacitás\2018_2019\2018_10_01_\[MER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">
        <f>VLOOKUP(Y23,'\\sioffl3\Kapacitas\Kapacit_2\0_0_0_Kapacitások\1_Fizikai_kapacitás\2018_2019\2018_10_01_\[MER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">
        <v>11.409478999999999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">
        <f>VLOOKUP(Y25,'\\sioffl3\Kapacitas\Kapacit_2\0_0_0_Kapacitások\1_Fizikai_kapacitás\2018_2019\2018_10_01_\[MER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">
        <f>VLOOKUP(Y26,'\\sioffl3\Kapacitas\Kapacit_2\0_0_0_Kapacitások\1_Fizikai_kapacitás\2018_2019\2018_10_01_\[MER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">
        <f>VLOOKUP(Y27,'\\sioffl3\Kapacitas\Kapacit_2\0_0_0_Kapacitások\1_Fizikai_kapacitás\2018_2019\2018_10_01_\[MER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">
        <f>VLOOKUP(Y28,'\\sioffl3\Kapacitas\Kapacit_2\0_0_0_Kapacitások\1_Fizikai_kapacitás\2018_2019\2018_10_01_\[MER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">
        <f>VLOOKUP(Y29,'\\sioffl3\Kapacitas\Kapacit_2\0_0_0_Kapacitások\1_Fizikai_kapacitás\2018_2019\2018_10_01_\[MER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">
        <f>VLOOKUP(Y30,'\\sioffl3\Kapacitas\Kapacit_2\0_0_0_Kapacitások\1_Fizikai_kapacitás\2018_2019\2018_10_01_\[MER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">
        <f>VLOOKUP(Y31,'\\sioffl3\Kapacitas\Kapacit_2\0_0_0_Kapacitások\1_Fizikai_kapacitás\2018_2019\2018_10_01_\[MER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">
        <f>VLOOKUP(Y32,'\\sioffl3\Kapacitas\Kapacit_2\0_0_0_Kapacitások\1_Fizikai_kapacitás\2018_2019\2018_10_01_\[MER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">
        <f>VLOOKUP(Y33,'\\sioffl3\Kapacitas\Kapacit_2\0_0_0_Kapacitások\1_Fizikai_kapacitás\2018_2019\2018_10_01_\[MER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">
        <f>VLOOKUP(Y34,'\\sioffl3\Kapacitas\Kapacit_2\0_0_0_Kapacitások\1_Fizikai_kapacitás\2018_2019\2018_10_01_\[MER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">
        <f>VLOOKUP(Y35,'\\sioffl3\Kapacitas\Kapacit_2\0_0_0_Kapacitások\1_Fizikai_kapacitás\2018_2019\2018_10_01_\[MER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">
        <f>VLOOKUP(Y36,'\\sioffl3\Kapacitas\Kapacit_2\0_0_0_Kapacitások\1_Fizikai_kapacitás\2018_2019\2018_10_01_\[MER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">
        <f>VLOOKUP(Y37,'\\sioffl3\Kapacitas\Kapacit_2\0_0_0_Kapacitások\1_Fizikai_kapacitás\2018_2019\2018_10_01_\[MER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">
        <f>VLOOKUP(Y38,'\\sioffl3\Kapacitas\Kapacit_2\0_0_0_Kapacitások\1_Fizikai_kapacitás\2018_2019\2018_10_01_\[MER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">
        <f>VLOOKUP(Y39,'\\sioffl3\Kapacitas\Kapacit_2\0_0_0_Kapacitások\1_Fizikai_kapacitás\2018_2019\2018_10_01_\[MER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">
        <f>VLOOKUP(Y40,'\\sioffl3\Kapacitas\Kapacit_2\0_0_0_Kapacitások\1_Fizikai_kapacitás\2018_2019\2018_10_01_\[MER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">
        <f>VLOOKUP(Y41,'\\sioffl3\Kapacitas\Kapacit_2\0_0_0_Kapacitások\1_Fizikai_kapacitás\2018_2019\2018_10_01_\[MER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">
        <f>VLOOKUP(Y42,'\\sioffl3\Kapacitas\Kapacit_2\0_0_0_Kapacitások\1_Fizikai_kapacitás\2018_2019\2018_10_01_\[MER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">
        <f>VLOOKUP(Y43,'\\sioffl3\Kapacitas\Kapacit_2\0_0_0_Kapacitások\1_Fizikai_kapacitás\2018_2019\2018_10_01_\[MER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">
        <f>VLOOKUP(Y45,'\\sioffl3\Kapacitas\Kapacit_2\0_0_0_Kapacitások\1_Fizikai_kapacitás\2018_2019\2018_10_01_\[MER Partnereknek 2018_10_01_2019_09_30_Rev_0.xls]Kiadási pontok'!$B$3:$E$485,4,FALSE)</f>
      </nc>
      <ndxf>
        <font>
          <b/>
          <sz val="11"/>
          <color rgb="FFFF0000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">
        <f>VLOOKUP(Y45,'\\sioffl3\Kapacitas\Kapacit_2\0_0_0_Kapacitások\1_Fizikai_kapacitás\2018_2019\2018_10_01_\[MER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">
        <f>VLOOKUP(Y46,'\\sioffl3\Kapacitas\Kapacit_2\0_0_0_Kapacitások\1_Fizikai_kapacitás\2018_2019\2018_10_01_\[MER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">
        <f>VLOOKUP(Y47,'\\sioffl3\Kapacitas\Kapacit_2\0_0_0_Kapacitások\1_Fizikai_kapacitás\2018_2019\2018_10_01_\[MER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">
        <v>10.95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">
        <f>VLOOKUP(Y49,'\\sioffl3\Kapacitas\Kapacit_2\0_0_0_Kapacitások\1_Fizikai_kapacitás\2018_2019\2018_10_01_\[MER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0">
        <f>VLOOKUP(Y50,'\\sioffl3\Kapacitas\Kapacit_2\0_0_0_Kapacitások\1_Fizikai_kapacitás\2018_2019\2018_10_01_\[MER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1">
        <f>VLOOKUP(Y51,'\\sioffl3\Kapacitas\Kapacit_2\0_0_0_Kapacitások\1_Fizikai_kapacitás\2018_2019\2018_10_01_\[MER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2">
        <f>VLOOKUP(Y52,'\\sioffl3\Kapacitas\Kapacit_2\0_0_0_Kapacitások\1_Fizikai_kapacitás\2018_2019\2018_10_01_\[MER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3">
        <f>VLOOKUP(Y53,'\\sioffl3\Kapacitas\Kapacit_2\0_0_0_Kapacitások\1_Fizikai_kapacitás\2018_2019\2018_10_01_\[MER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4">
        <f>VLOOKUP(Y54,'\\sioffl3\Kapacitas\Kapacit_2\0_0_0_Kapacitások\1_Fizikai_kapacitás\2018_2019\2018_10_01_\[MER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5">
        <f>VLOOKUP(Y55,'\\sioffl3\Kapacitas\Kapacit_2\0_0_0_Kapacitások\1_Fizikai_kapacitás\2018_2019\2018_10_01_\[MER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6">
        <f>VLOOKUP(Y56,'\\sioffl3\Kapacitas\Kapacit_2\0_0_0_Kapacitások\1_Fizikai_kapacitás\2018_2019\2018_10_01_\[MER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7">
        <f>VLOOKUP(Y57,'\\sioffl3\Kapacitas\Kapacit_2\0_0_0_Kapacitások\1_Fizikai_kapacitás\2018_2019\2018_10_01_\[MER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8">
        <f>VLOOKUP(Y58,'\\sioffl3\Kapacitas\Kapacit_2\0_0_0_Kapacitások\1_Fizikai_kapacitás\2018_2019\2018_10_01_\[MER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9">
        <f>VLOOKUP(Y59,'\\sioffl3\Kapacitas\Kapacit_2\0_0_0_Kapacitások\1_Fizikai_kapacitás\2018_2019\2018_10_01_\[MER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0">
        <f>VLOOKUP(Y60,'\\sioffl3\Kapacitas\Kapacit_2\0_0_0_Kapacitások\1_Fizikai_kapacitás\2018_2019\2018_10_01_\[MER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1">
        <f>VLOOKUP(Y61,'\\sioffl3\Kapacitas\Kapacit_2\0_0_0_Kapacitások\1_Fizikai_kapacitás\2018_2019\2018_10_01_\[MER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2">
        <f>VLOOKUP(Y62,'\\sioffl3\Kapacitas\Kapacit_2\0_0_0_Kapacitások\1_Fizikai_kapacitás\2018_2019\2018_10_01_\[MER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3">
        <f>VLOOKUP(Y63,'\\sioffl3\Kapacitas\Kapacit_2\0_0_0_Kapacitások\1_Fizikai_kapacitás\2018_2019\2018_10_01_\[MER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4">
        <f>VLOOKUP(Y64,'\\sioffl3\Kapacitas\Kapacit_2\0_0_0_Kapacitások\1_Fizikai_kapacitás\2018_2019\2018_10_01_\[MER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5">
        <f>VLOOKUP(Y65,'\\sioffl3\Kapacitas\Kapacit_2\0_0_0_Kapacitások\1_Fizikai_kapacitás\2018_2019\2018_10_01_\[MER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6">
        <f>VLOOKUP(Y66,'\\sioffl3\Kapacitas\Kapacit_2\0_0_0_Kapacitások\1_Fizikai_kapacitás\2018_2019\2018_10_01_\[MER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7">
        <f>VLOOKUP(Y67,'\\sioffl3\Kapacitas\Kapacit_2\0_0_0_Kapacitások\1_Fizikai_kapacitás\2018_2019\2018_10_01_\[MER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8">
        <f>VLOOKUP(Y68,'\\sioffl3\Kapacitas\Kapacit_2\0_0_0_Kapacitások\1_Fizikai_kapacitás\2018_2019\2018_10_01_\[MER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9">
        <f>VLOOKUP(Y69,'\\sioffl3\Kapacitas\Kapacit_2\0_0_0_Kapacitások\1_Fizikai_kapacitás\2018_2019\2018_10_01_\[MER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0">
        <f>VLOOKUP(Y70,'\\sioffl3\Kapacitas\Kapacit_2\0_0_0_Kapacitások\1_Fizikai_kapacitás\2018_2019\2018_10_01_\[MER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1">
        <f>VLOOKUP(Y71,'\\sioffl3\Kapacitas\Kapacit_2\0_0_0_Kapacitások\1_Fizikai_kapacitás\2018_2019\2018_10_01_\[MER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2">
        <f>VLOOKUP(Y72,'\\sioffl3\Kapacitas\Kapacit_2\0_0_0_Kapacitások\1_Fizikai_kapacitás\2018_2019\2018_10_01_\[MER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3">
        <f>VLOOKUP(Y73,'\\sioffl3\Kapacitas\Kapacit_2\0_0_0_Kapacitások\1_Fizikai_kapacitás\2018_2019\2018_10_01_\[MER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4">
        <f>VLOOKUP(Y74,'\\sioffl3\Kapacitas\Kapacit_2\0_0_0_Kapacitások\1_Fizikai_kapacitás\2018_2019\2018_10_01_\[MER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5">
        <f>VLOOKUP(Y75,'\\sioffl3\Kapacitas\Kapacit_2\0_0_0_Kapacitások\1_Fizikai_kapacitás\2018_2019\2018_10_01_\[MER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6">
        <f>VLOOKUP(Y76,'\\sioffl3\Kapacitas\Kapacit_2\0_0_0_Kapacitások\1_Fizikai_kapacitás\2018_2019\2018_10_01_\[MER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7">
        <f>VLOOKUP(Y77,'\\sioffl3\Kapacitas\Kapacit_2\0_0_0_Kapacitások\1_Fizikai_kapacitás\2018_2019\2018_10_01_\[MER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8">
        <f>VLOOKUP(Y78,'\\sioffl3\Kapacitas\Kapacit_2\0_0_0_Kapacitások\1_Fizikai_kapacitás\2018_2019\2018_10_01_\[MER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9">
        <f>VLOOKUP(Y79,'\\sioffl3\Kapacitas\Kapacit_2\0_0_0_Kapacitások\1_Fizikai_kapacitás\2018_2019\2018_10_01_\[MER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0">
        <f>VLOOKUP(Y80,'\\sioffl3\Kapacitas\Kapacit_2\0_0_0_Kapacitások\1_Fizikai_kapacitás\2018_2019\2018_10_01_\[MER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1">
        <f>VLOOKUP(Y81,'\\sioffl3\Kapacitas\Kapacit_2\0_0_0_Kapacitások\1_Fizikai_kapacitás\2018_2019\2018_10_01_\[MER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2">
        <f>VLOOKUP(Y82,'\\sioffl3\Kapacitas\Kapacit_2\0_0_0_Kapacitások\1_Fizikai_kapacitás\2018_2019\2018_10_01_\[MER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3">
        <f>VLOOKUP(Y83,'\\sioffl3\Kapacitas\Kapacit_2\0_0_0_Kapacitások\1_Fizikai_kapacitás\2018_2019\2018_10_01_\[MER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4">
        <f>VLOOKUP(Y84,'\\sioffl3\Kapacitas\Kapacit_2\0_0_0_Kapacitások\1_Fizikai_kapacitás\2018_2019\2018_10_01_\[MER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5">
        <f>VLOOKUP(Y85,'\\sioffl3\Kapacitas\Kapacit_2\0_0_0_Kapacitások\1_Fizikai_kapacitás\2018_2019\2018_10_01_\[MER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6">
        <f>VLOOKUP(Y86,'\\sioffl3\Kapacitas\Kapacit_2\0_0_0_Kapacitások\1_Fizikai_kapacitás\2018_2019\2018_10_01_\[MER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7">
        <f>VLOOKUP(Y87,'\\sioffl3\Kapacitas\Kapacit_2\0_0_0_Kapacitások\1_Fizikai_kapacitás\2018_2019\2018_10_01_\[MER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8">
        <f>VLOOKUP(Y88,'\\sioffl3\Kapacitas\Kapacit_2\0_0_0_Kapacitások\1_Fizikai_kapacitás\2018_2019\2018_10_01_\[MER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9">
        <f>VLOOKUP(Y89,'\\sioffl3\Kapacitas\Kapacit_2\0_0_0_Kapacitások\1_Fizikai_kapacitás\2018_2019\2018_10_01_\[MER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0">
        <f>VLOOKUP(Y90,'\\sioffl3\Kapacitas\Kapacit_2\0_0_0_Kapacitások\1_Fizikai_kapacitás\2018_2019\2018_10_01_\[MER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1">
        <f>VLOOKUP(Y91,'\\sioffl3\Kapacitas\Kapacit_2\0_0_0_Kapacitások\1_Fizikai_kapacitás\2018_2019\2018_10_01_\[MER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2">
        <f>VLOOKUP(Y92,'\\sioffl3\Kapacitas\Kapacit_2\0_0_0_Kapacitások\1_Fizikai_kapacitás\2018_2019\2018_10_01_\[MER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3">
        <f>VLOOKUP(Y93,'\\sioffl3\Kapacitas\Kapacit_2\0_0_0_Kapacitások\1_Fizikai_kapacitás\2018_2019\2018_10_01_\[MER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4">
        <f>VLOOKUP(Y94,'\\sioffl3\Kapacitas\Kapacit_2\0_0_0_Kapacitások\1_Fizikai_kapacitás\2018_2019\2018_10_01_\[MER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5">
        <f>VLOOKUP(Y95,'\\sioffl3\Kapacitas\Kapacit_2\0_0_0_Kapacitások\1_Fizikai_kapacitás\2018_2019\2018_10_01_\[MER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6">
        <f>VLOOKUP(Y96,'\\sioffl3\Kapacitas\Kapacit_2\0_0_0_Kapacitások\1_Fizikai_kapacitás\2018_2019\2018_10_01_\[MER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7">
        <f>VLOOKUP(Y97,'\\sioffl3\Kapacitas\Kapacit_2\0_0_0_Kapacitások\1_Fizikai_kapacitás\2018_2019\2018_10_01_\[MER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8">
        <f>AK96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9">
        <f>VLOOKUP(Y99,'\\sioffl3\Kapacitas\Kapacit_2\0_0_0_Kapacitások\1_Fizikai_kapacitás\2018_2019\2018_10_01_\[MER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0">
        <f>VLOOKUP(Y100,'\\sioffl3\Kapacitas\Kapacit_2\0_0_0_Kapacitások\1_Fizikai_kapacitás\2018_2019\2018_10_01_\[MER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1">
        <f>VLOOKUP(Y101,'\\sioffl3\Kapacitas\Kapacit_2\0_0_0_Kapacitások\1_Fizikai_kapacitás\2018_2019\2018_10_01_\[MER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2">
        <f>VLOOKUP(Y102,'\\sioffl3\Kapacitas\Kapacit_2\0_0_0_Kapacitások\1_Fizikai_kapacitás\2018_2019\2018_10_01_\[MER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3">
        <f>VLOOKUP(Y103,'\\sioffl3\Kapacitas\Kapacit_2\0_0_0_Kapacitások\1_Fizikai_kapacitás\2018_2019\2018_10_01_\[MER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4">
        <f>VLOOKUP(Y104,'\\sioffl3\Kapacitas\Kapacit_2\0_0_0_Kapacitások\1_Fizikai_kapacitás\2018_2019\2018_10_01_\[MER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5">
        <f>VLOOKUP(Y105,'\\sioffl3\Kapacitas\Kapacit_2\0_0_0_Kapacitások\1_Fizikai_kapacitás\2018_2019\2018_10_01_\[MER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6">
        <f>VLOOKUP(Y106,'\\sioffl3\Kapacitas\Kapacit_2\0_0_0_Kapacitások\1_Fizikai_kapacitás\2018_2019\2018_10_01_\[MER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7">
        <f>VLOOKUP(Y107,'\\sioffl3\Kapacitas\Kapacit_2\0_0_0_Kapacitások\1_Fizikai_kapacitás\2018_2019\2018_10_01_\[MER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8">
        <f>VLOOKUP(Y108,'\\sioffl3\Kapacitas\Kapacit_2\0_0_0_Kapacitások\1_Fizikai_kapacitás\2018_2019\2018_10_01_\[MER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9">
        <f>VLOOKUP(Y109,'\\sioffl3\Kapacitas\Kapacit_2\0_0_0_Kapacitások\1_Fizikai_kapacitás\2018_2019\2018_10_01_\[MER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0">
        <f>VLOOKUP(Y110,'\\sioffl3\Kapacitas\Kapacit_2\0_0_0_Kapacitások\1_Fizikai_kapacitás\2018_2019\2018_10_01_\[MER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1">
        <f>VLOOKUP(Y111,'\\sioffl3\Kapacitas\Kapacit_2\0_0_0_Kapacitások\1_Fizikai_kapacitás\2018_2019\2018_10_01_\[MER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2">
        <f>VLOOKUP(Y112,'\\sioffl3\Kapacitas\Kapacit_2\0_0_0_Kapacitások\1_Fizikai_kapacitás\2018_2019\2018_10_01_\[MER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3">
        <f>VLOOKUP(Y113,'\\sioffl3\Kapacitas\Kapacit_2\0_0_0_Kapacitások\1_Fizikai_kapacitás\2018_2019\2018_10_01_\[MER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4">
        <f>VLOOKUP(Y114,'\\sioffl3\Kapacitas\Kapacit_2\0_0_0_Kapacitások\1_Fizikai_kapacitás\2018_2019\2018_10_01_\[MER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5">
        <f>VLOOKUP(Y115,'\\sioffl3\Kapacitas\Kapacit_2\0_0_0_Kapacitások\1_Fizikai_kapacitás\2018_2019\2018_10_01_\[MER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6">
        <f>VLOOKUP(Y116,'\\sioffl3\Kapacitas\Kapacit_2\0_0_0_Kapacitások\1_Fizikai_kapacitás\2018_2019\2018_10_01_\[MER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7">
        <f>VLOOKUP(Y117,'\\sioffl3\Kapacitas\Kapacit_2\0_0_0_Kapacitások\1_Fizikai_kapacitás\2018_2019\2018_10_01_\[MER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8">
        <f>VLOOKUP(Y118,'\\sioffl3\Kapacitas\Kapacit_2\0_0_0_Kapacitások\1_Fizikai_kapacitás\2018_2019\2018_10_01_\[MER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9">
        <f>VLOOKUP(Y119,'\\sioffl3\Kapacitas\Kapacit_2\0_0_0_Kapacitások\1_Fizikai_kapacitás\2018_2019\2018_10_01_\[MER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0">
        <f>VLOOKUP(Y120,'\\sioffl3\Kapacitas\Kapacit_2\0_0_0_Kapacitások\1_Fizikai_kapacitás\2018_2019\2018_10_01_\[MER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1">
        <f>VLOOKUP(Y121,'\\sioffl3\Kapacitas\Kapacit_2\0_0_0_Kapacitások\1_Fizikai_kapacitás\2018_2019\2018_10_01_\[MER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2">
        <f>VLOOKUP(Y122,'\\sioffl3\Kapacitas\Kapacit_2\0_0_0_Kapacitások\1_Fizikai_kapacitás\2018_2019\2018_10_01_\[MER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3">
        <f>VLOOKUP(Y123,'\\sioffl3\Kapacitas\Kapacit_2\0_0_0_Kapacitások\1_Fizikai_kapacitás\2018_2019\2018_10_01_\[MER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4">
        <f>VLOOKUP(Y124,'\\sioffl3\Kapacitas\Kapacit_2\0_0_0_Kapacitások\1_Fizikai_kapacitás\2018_2019\2018_10_01_\[MER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5">
        <f>VLOOKUP(Y125,'\\sioffl3\Kapacitas\Kapacit_2\0_0_0_Kapacitások\1_Fizikai_kapacitás\2018_2019\2018_10_01_\[MER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6">
        <f>VLOOKUP(Y126,'\\sioffl3\Kapacitas\Kapacit_2\0_0_0_Kapacitások\1_Fizikai_kapacitás\2018_2019\2018_10_01_\[MER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7">
        <f>VLOOKUP(Y127,'\\sioffl3\Kapacitas\Kapacit_2\0_0_0_Kapacitások\1_Fizikai_kapacitás\2018_2019\2018_10_01_\[MER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8">
        <f>VLOOKUP(Y128,'\\sioffl3\Kapacitas\Kapacit_2\0_0_0_Kapacitások\1_Fizikai_kapacitás\2018_2019\2018_10_01_\[MER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9">
        <f>VLOOKUP(Y129,'\\sioffl3\Kapacitas\Kapacit_2\0_0_0_Kapacitások\1_Fizikai_kapacitás\2018_2019\2018_10_01_\[MER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0">
        <f>VLOOKUP(Y130,'\\sioffl3\Kapacitas\Kapacit_2\0_0_0_Kapacitások\1_Fizikai_kapacitás\2018_2019\2018_10_01_\[MER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1">
        <f>VLOOKUP(Y131,'\\sioffl3\Kapacitas\Kapacit_2\0_0_0_Kapacitások\1_Fizikai_kapacitás\2018_2019\2018_10_01_\[MER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2">
        <f>VLOOKUP(Y132,'\\sioffl3\Kapacitas\Kapacit_2\0_0_0_Kapacitások\1_Fizikai_kapacitás\2018_2019\2018_10_01_\[MER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3">
        <f>VLOOKUP(Y133,'\\sioffl3\Kapacitas\Kapacit_2\0_0_0_Kapacitások\1_Fizikai_kapacitás\2018_2019\2018_10_01_\[MER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4">
        <f>VLOOKUP(Y134,'\\sioffl3\Kapacitas\Kapacit_2\0_0_0_Kapacitások\1_Fizikai_kapacitás\2018_2019\2018_10_01_\[MER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5">
        <f>VLOOKUP(Y135,'\\sioffl3\Kapacitas\Kapacit_2\0_0_0_Kapacitások\1_Fizikai_kapacitás\2018_2019\2018_10_01_\[MER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6">
        <f>VLOOKUP(Y136,'\\sioffl3\Kapacitas\Kapacit_2\0_0_0_Kapacitások\1_Fizikai_kapacitás\2018_2019\2018_10_01_\[MER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7">
        <f>VLOOKUP(Y137,'\\sioffl3\Kapacitas\Kapacit_2\0_0_0_Kapacitások\1_Fizikai_kapacitás\2018_2019\2018_10_01_\[MER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8">
        <f>VLOOKUP(Y138,'\\sioffl3\Kapacitas\Kapacit_2\0_0_0_Kapacitások\1_Fizikai_kapacitás\2018_2019\2018_10_01_\[MER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9">
        <f>VLOOKUP(Y139,'\\sioffl3\Kapacitas\Kapacit_2\0_0_0_Kapacitások\1_Fizikai_kapacitás\2018_2019\2018_10_01_\[MER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0">
        <f>VLOOKUP(Y140,'\\sioffl3\Kapacitas\Kapacit_2\0_0_0_Kapacitások\1_Fizikai_kapacitás\2018_2019\2018_10_01_\[MER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1">
        <f>VLOOKUP(Y141,'\\sioffl3\Kapacitas\Kapacit_2\0_0_0_Kapacitások\1_Fizikai_kapacitás\2018_2019\2018_10_01_\[MER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2">
        <f>VLOOKUP(Y142,'\\sioffl3\Kapacitas\Kapacit_2\0_0_0_Kapacitások\1_Fizikai_kapacitás\2018_2019\2018_10_01_\[MER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3">
        <f>VLOOKUP(Y143,'\\sioffl3\Kapacitas\Kapacit_2\0_0_0_Kapacitások\1_Fizikai_kapacitás\2018_2019\2018_10_01_\[MER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4">
        <f>VLOOKUP(Y144,'\\sioffl3\Kapacitas\Kapacit_2\0_0_0_Kapacitások\1_Fizikai_kapacitás\2018_2019\2018_10_01_\[MER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5">
        <f>VLOOKUP(Y145,'\\sioffl3\Kapacitas\Kapacit_2\0_0_0_Kapacitások\1_Fizikai_kapacitás\2018_2019\2018_10_01_\[MER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6">
        <f>VLOOKUP(Y146,'\\sioffl3\Kapacitas\Kapacit_2\0_0_0_Kapacitások\1_Fizikai_kapacitás\2018_2019\2018_10_01_\[MER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7">
        <f>VLOOKUP(Y147,'\\sioffl3\Kapacitas\Kapacit_2\0_0_0_Kapacitások\1_Fizikai_kapacitás\2018_2019\2018_10_01_\[MER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8">
        <f>VLOOKUP(Y148,'\\sioffl3\Kapacitas\Kapacit_2\0_0_0_Kapacitások\1_Fizikai_kapacitás\2018_2019\2018_10_01_\[MER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9">
        <f>VLOOKUP(Y149,'\\sioffl3\Kapacitas\Kapacit_2\0_0_0_Kapacitások\1_Fizikai_kapacitás\2018_2019\2018_10_01_\[MER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0">
        <f>VLOOKUP(Y150,'\\sioffl3\Kapacitas\Kapacit_2\0_0_0_Kapacitások\1_Fizikai_kapacitás\2018_2019\2018_10_01_\[MER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1">
        <f>VLOOKUP(Y151,'\\sioffl3\Kapacitas\Kapacit_2\0_0_0_Kapacitások\1_Fizikai_kapacitás\2018_2019\2018_10_01_\[MER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2">
        <f>VLOOKUP(Y152,'\\sioffl3\Kapacitas\Kapacit_2\0_0_0_Kapacitások\1_Fizikai_kapacitás\2018_2019\2018_10_01_\[MER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3">
        <f>VLOOKUP(Y153,'\\sioffl3\Kapacitas\Kapacit_2\0_0_0_Kapacitások\1_Fizikai_kapacitás\2018_2019\2018_10_01_\[MER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4">
        <f>VLOOKUP(Y154,'\\sioffl3\Kapacitas\Kapacit_2\0_0_0_Kapacitások\1_Fizikai_kapacitás\2018_2019\2018_10_01_\[MER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5">
        <f>VLOOKUP(Y155,'\\sioffl3\Kapacitas\Kapacit_2\0_0_0_Kapacitások\1_Fizikai_kapacitás\2018_2019\2018_10_01_\[MER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6">
        <f>VLOOKUP(Y156,'\\sioffl3\Kapacitas\Kapacit_2\0_0_0_Kapacitások\1_Fizikai_kapacitás\2018_2019\2018_10_01_\[MER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7">
        <f>VLOOKUP(Y157,'\\sioffl3\Kapacitas\Kapacit_2\0_0_0_Kapacitások\1_Fizikai_kapacitás\2018_2019\2018_10_01_\[MER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8">
        <f>VLOOKUP(Y158,'\\sioffl3\Kapacitas\Kapacit_2\0_0_0_Kapacitások\1_Fizikai_kapacitás\2018_2019\2018_10_01_\[MER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9">
        <f>VLOOKUP(Y159,'\\sioffl3\Kapacitas\Kapacit_2\0_0_0_Kapacitások\1_Fizikai_kapacitás\2018_2019\2018_10_01_\[MER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0">
        <f>VLOOKUP(Y160,'\\sioffl3\Kapacitas\Kapacit_2\0_0_0_Kapacitások\1_Fizikai_kapacitás\2018_2019\2018_10_01_\[MER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1">
        <f>VLOOKUP(Y161,'\\sioffl3\Kapacitas\Kapacit_2\0_0_0_Kapacitások\1_Fizikai_kapacitás\2018_2019\2018_10_01_\[MER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2">
        <f>VLOOKUP(Y162,'\\sioffl3\Kapacitas\Kapacit_2\0_0_0_Kapacitások\1_Fizikai_kapacitás\2018_2019\2018_10_01_\[MER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3">
        <f>VLOOKUP(Y163,'\\sioffl3\Kapacitas\Kapacit_2\0_0_0_Kapacitások\1_Fizikai_kapacitás\2018_2019\2018_10_01_\[MER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4">
        <f>VLOOKUP(Y164,'\\sioffl3\Kapacitas\Kapacit_2\0_0_0_Kapacitások\1_Fizikai_kapacitás\2018_2019\2018_10_01_\[MER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5">
        <f>VLOOKUP(Y165,'\\sioffl3\Kapacitas\Kapacit_2\0_0_0_Kapacitások\1_Fizikai_kapacitás\2018_2019\2018_10_01_\[MER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6">
        <f>VLOOKUP(Y166,'\\sioffl3\Kapacitas\Kapacit_2\0_0_0_Kapacitások\1_Fizikai_kapacitás\2018_2019\2018_10_01_\[MER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7">
        <f>VLOOKUP(Y167,'\\sioffl3\Kapacitas\Kapacit_2\0_0_0_Kapacitások\1_Fizikai_kapacitás\2018_2019\2018_10_01_\[MER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8">
        <f>VLOOKUP(Y168,'\\sioffl3\Kapacitas\Kapacit_2\0_0_0_Kapacitások\1_Fizikai_kapacitás\2018_2019\2018_10_01_\[MER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9">
        <f>VLOOKUP(Y169,'\\sioffl3\Kapacitas\Kapacit_2\0_0_0_Kapacitások\1_Fizikai_kapacitás\2018_2019\2018_10_01_\[MER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0">
        <f>VLOOKUP(Y170,'\\sioffl3\Kapacitas\Kapacit_2\0_0_0_Kapacitások\1_Fizikai_kapacitás\2018_2019\2018_10_01_\[MER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1">
        <f>VLOOKUP(Y171,'\\sioffl3\Kapacitas\Kapacit_2\0_0_0_Kapacitások\1_Fizikai_kapacitás\2018_2019\2018_10_01_\[MER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2">
        <f>VLOOKUP(Y172,'\\sioffl3\Kapacitas\Kapacit_2\0_0_0_Kapacitások\1_Fizikai_kapacitás\2018_2019\2018_10_01_\[MER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3">
        <f>VLOOKUP(Y173,'\\sioffl3\Kapacitas\Kapacit_2\0_0_0_Kapacitások\1_Fizikai_kapacitás\2018_2019\2018_10_01_\[MER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4">
        <f>VLOOKUP(Y174,'\\sioffl3\Kapacitas\Kapacit_2\0_0_0_Kapacitások\1_Fizikai_kapacitás\2018_2019\2018_10_01_\[MER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5">
        <f>VLOOKUP(Y175,'\\sioffl3\Kapacitas\Kapacit_2\0_0_0_Kapacitások\1_Fizikai_kapacitás\2018_2019\2018_10_01_\[MER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6">
        <f>VLOOKUP(Y176,'\\sioffl3\Kapacitas\Kapacit_2\0_0_0_Kapacitások\1_Fizikai_kapacitás\2018_2019\2018_10_01_\[MER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7">
        <f>VLOOKUP(Y177,'\\sioffl3\Kapacitas\Kapacit_2\0_0_0_Kapacitások\1_Fizikai_kapacitás\2018_2019\2018_10_01_\[MER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8">
        <f>VLOOKUP(Y178,'\\sioffl3\Kapacitas\Kapacit_2\0_0_0_Kapacitások\1_Fizikai_kapacitás\2018_2019\2018_10_01_\[MER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9">
        <f>VLOOKUP(Y179,'\\sioffl3\Kapacitas\Kapacit_2\0_0_0_Kapacitások\1_Fizikai_kapacitás\2018_2019\2018_10_01_\[MER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0">
        <f>VLOOKUP(Y180,'\\sioffl3\Kapacitas\Kapacit_2\0_0_0_Kapacitások\1_Fizikai_kapacitás\2018_2019\2018_10_01_\[MER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1">
        <f>VLOOKUP(Y181,'\\sioffl3\Kapacitas\Kapacit_2\0_0_0_Kapacitások\1_Fizikai_kapacitás\2018_2019\2018_10_01_\[MER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2">
        <f>VLOOKUP(Y182,'\\sioffl3\Kapacitas\Kapacit_2\0_0_0_Kapacitások\1_Fizikai_kapacitás\2018_2019\2018_10_01_\[MER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3">
        <f>VLOOKUP(Y183,'\\sioffl3\Kapacitas\Kapacit_2\0_0_0_Kapacitások\1_Fizikai_kapacitás\2018_2019\2018_10_01_\[MER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4">
        <f>VLOOKUP(Y184,'\\sioffl3\Kapacitas\Kapacit_2\0_0_0_Kapacitások\1_Fizikai_kapacitás\2018_2019\2018_10_01_\[MER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5">
        <f>VLOOKUP(Y185,'\\sioffl3\Kapacitas\Kapacit_2\0_0_0_Kapacitások\1_Fizikai_kapacitás\2018_2019\2018_10_01_\[MER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6">
        <f>VLOOKUP(Y186,'\\sioffl3\Kapacitas\Kapacit_2\0_0_0_Kapacitások\1_Fizikai_kapacitás\2018_2019\2018_10_01_\[MER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7">
        <f>VLOOKUP(Y187,'\\sioffl3\Kapacitas\Kapacit_2\0_0_0_Kapacitások\1_Fizikai_kapacitás\2018_2019\2018_10_01_\[MER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8">
        <f>VLOOKUP(Y188,'\\sioffl3\Kapacitas\Kapacit_2\0_0_0_Kapacitások\1_Fizikai_kapacitás\2018_2019\2018_10_01_\[MER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9">
        <f>AK56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0">
        <f>VLOOKUP(Y190,'\\sioffl3\Kapacitas\Kapacit_2\0_0_0_Kapacitások\1_Fizikai_kapacitás\2018_2019\2018_10_01_\[MER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1">
        <f>VLOOKUP(Y191,'\\sioffl3\Kapacitas\Kapacit_2\0_0_0_Kapacitások\1_Fizikai_kapacitás\2018_2019\2018_10_01_\[MER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2">
        <f>VLOOKUP(Y192,'\\sioffl3\Kapacitas\Kapacit_2\0_0_0_Kapacitások\1_Fizikai_kapacitás\2018_2019\2018_10_01_\[MER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3">
        <f>VLOOKUP(Y193,'\\sioffl3\Kapacitas\Kapacit_2\0_0_0_Kapacitások\1_Fizikai_kapacitás\2018_2019\2018_10_01_\[MER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4">
        <f>VLOOKUP(Y194,'\\sioffl3\Kapacitas\Kapacit_2\0_0_0_Kapacitások\1_Fizikai_kapacitás\2018_2019\2018_10_01_\[MER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5">
        <f>VLOOKUP(Y195,'\\sioffl3\Kapacitas\Kapacit_2\0_0_0_Kapacitások\1_Fizikai_kapacitás\2018_2019\2018_10_01_\[MER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6">
        <f>VLOOKUP(Y196,'\\sioffl3\Kapacitas\Kapacit_2\0_0_0_Kapacitások\1_Fizikai_kapacitás\2018_2019\2018_10_01_\[MER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7">
        <f>VLOOKUP(Y197,'\\sioffl3\Kapacitas\Kapacit_2\0_0_0_Kapacitások\1_Fizikai_kapacitás\2018_2019\2018_10_01_\[MER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 numFmtId="4">
      <nc r="AK198">
        <v>11.05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 numFmtId="4">
      <nc r="AK199">
        <v>11.05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 numFmtId="4">
      <nc r="AK200">
        <v>11.05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>
      <nc r="AK201">
        <f>VLOOKUP(Y201,'\\sioffl3\Kapacitas\Kapacit_2\0_0_0_Kapacitások\1_Fizikai_kapacitás\2018_2019\2018_10_01_\[MER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2">
        <f>VLOOKUP(Y202,'\\sioffl3\Kapacitas\Kapacit_2\0_0_0_Kapacitások\1_Fizikai_kapacitás\2018_2019\2018_10_01_\[MER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3">
        <f>VLOOKUP(Y203,'\\sioffl3\Kapacitas\Kapacit_2\0_0_0_Kapacitások\1_Fizikai_kapacitás\2018_2019\2018_10_01_\[MER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4">
        <f>VLOOKUP(Y204,'\\sioffl3\Kapacitas\Kapacit_2\0_0_0_Kapacitások\1_Fizikai_kapacitás\2018_2019\2018_10_01_\[MER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5">
        <f>VLOOKUP(Y205,'\\sioffl3\Kapacitas\Kapacit_2\0_0_0_Kapacitások\1_Fizikai_kapacitás\2018_2019\2018_10_01_\[MER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6">
        <f>VLOOKUP(Y206,'\\sioffl3\Kapacitas\Kapacit_2\0_0_0_Kapacitások\1_Fizikai_kapacitás\2018_2019\2018_10_01_\[MER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7">
        <f>VLOOKUP(Y207,'\\sioffl3\Kapacitas\Kapacit_2\0_0_0_Kapacitások\1_Fizikai_kapacitás\2018_2019\2018_10_01_\[MER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8">
        <f>VLOOKUP(Y208,'\\sioffl3\Kapacitas\Kapacit_2\0_0_0_Kapacitások\1_Fizikai_kapacitás\2018_2019\2018_10_01_\[MER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9">
        <f>VLOOKUP(Y209,'\\sioffl3\Kapacitas\Kapacit_2\0_0_0_Kapacitások\1_Fizikai_kapacitás\2018_2019\2018_10_01_\[MER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0">
        <f>VLOOKUP(Y210,'\\sioffl3\Kapacitas\Kapacit_2\0_0_0_Kapacitások\1_Fizikai_kapacitás\2018_2019\2018_10_01_\[MER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1">
        <f>VLOOKUP(Y211,'\\sioffl3\Kapacitas\Kapacit_2\0_0_0_Kapacitások\1_Fizikai_kapacitás\2018_2019\2018_10_01_\[MER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2">
        <f>VLOOKUP(Y212,'\\sioffl3\Kapacitas\Kapacit_2\0_0_0_Kapacitások\1_Fizikai_kapacitás\2018_2019\2018_10_01_\[MER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3">
        <f>VLOOKUP(Y213,'\\sioffl3\Kapacitas\Kapacit_2\0_0_0_Kapacitások\1_Fizikai_kapacitás\2018_2019\2018_10_01_\[MER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4">
        <f>VLOOKUP(Y214,'\\sioffl3\Kapacitas\Kapacit_2\0_0_0_Kapacitások\1_Fizikai_kapacitás\2018_2019\2018_10_01_\[MER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5">
        <f>VLOOKUP(Y215,'\\sioffl3\Kapacitas\Kapacit_2\0_0_0_Kapacitások\1_Fizikai_kapacitás\2018_2019\2018_10_01_\[MER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6">
        <f>VLOOKUP(Y216,'\\sioffl3\Kapacitas\Kapacit_2\0_0_0_Kapacitások\1_Fizikai_kapacitás\2018_2019\2018_10_01_\[MER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7">
        <f>VLOOKUP(Y217,'\\sioffl3\Kapacitas\Kapacit_2\0_0_0_Kapacitások\1_Fizikai_kapacitás\2018_2019\2018_10_01_\[MER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8">
        <f>VLOOKUP(Y218,'\\sioffl3\Kapacitas\Kapacit_2\0_0_0_Kapacitások\1_Fizikai_kapacitás\2018_2019\2018_10_01_\[MER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9">
        <f>VLOOKUP(Y219,'\\sioffl3\Kapacitas\Kapacit_2\0_0_0_Kapacitások\1_Fizikai_kapacitás\2018_2019\2018_10_01_\[MER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0">
        <f>VLOOKUP(Y220,'\\sioffl3\Kapacitas\Kapacit_2\0_0_0_Kapacitások\1_Fizikai_kapacitás\2018_2019\2018_10_01_\[MER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1">
        <f>VLOOKUP(Y221,'\\sioffl3\Kapacitas\Kapacit_2\0_0_0_Kapacitások\1_Fizikai_kapacitás\2018_2019\2018_10_01_\[MER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2">
        <f>VLOOKUP(Y222,'\\sioffl3\Kapacitas\Kapacit_2\0_0_0_Kapacitások\1_Fizikai_kapacitás\2018_2019\2018_10_01_\[MER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3">
        <f>VLOOKUP(Y223,'\\sioffl3\Kapacitas\Kapacit_2\0_0_0_Kapacitások\1_Fizikai_kapacitás\2018_2019\2018_10_01_\[MER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4">
        <v>11.2056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5">
        <f>VLOOKUP(Y225,'\\sioffl3\Kapacitas\Kapacit_2\0_0_0_Kapacitások\1_Fizikai_kapacitás\2018_2019\2018_10_01_\[MER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6">
        <f>VLOOKUP(Y226,'\\sioffl3\Kapacitas\Kapacit_2\0_0_0_Kapacitások\1_Fizikai_kapacitás\2018_2019\2018_10_01_\[MER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7">
        <v>11.2056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8">
        <f>VLOOKUP(Y228,'\\sioffl3\Kapacitas\Kapacit_2\0_0_0_Kapacitások\1_Fizikai_kapacitás\2018_2019\2018_10_01_\[MER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9">
        <f>VLOOKUP(Y229,'\\sioffl3\Kapacitas\Kapacit_2\0_0_0_Kapacitások\1_Fizikai_kapacitás\2018_2019\2018_10_01_\[MER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0">
        <f>VLOOKUP(Y230,'\\sioffl3\Kapacitas\Kapacit_2\0_0_0_Kapacitások\1_Fizikai_kapacitás\2018_2019\2018_10_01_\[MER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1">
        <f>VLOOKUP(Y231,'\\sioffl3\Kapacitas\Kapacit_2\0_0_0_Kapacitások\1_Fizikai_kapacitás\2018_2019\2018_10_01_\[MER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2">
        <f>VLOOKUP(Y232,'\\sioffl3\Kapacitas\Kapacit_2\0_0_0_Kapacitások\1_Fizikai_kapacitás\2018_2019\2018_10_01_\[MER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3">
        <f>VLOOKUP(Y233,'\\sioffl3\Kapacitas\Kapacit_2\0_0_0_Kapacitások\1_Fizikai_kapacitás\2018_2019\2018_10_01_\[MER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4">
        <f>VLOOKUP(Y234,'\\sioffl3\Kapacitas\Kapacit_2\0_0_0_Kapacitások\1_Fizikai_kapacitás\2018_2019\2018_10_01_\[MER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5">
        <f>VLOOKUP(Y235,'\\sioffl3\Kapacitas\Kapacit_2\0_0_0_Kapacitások\1_Fizikai_kapacitás\2018_2019\2018_10_01_\[MER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6">
        <f>VLOOKUP(Y236,'\\sioffl3\Kapacitas\Kapacit_2\0_0_0_Kapacitások\1_Fizikai_kapacitás\2018_2019\2018_10_01_\[MER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7">
        <f>VLOOKUP(Y237,'\\sioffl3\Kapacitas\Kapacit_2\0_0_0_Kapacitások\1_Fizikai_kapacitás\2018_2019\2018_10_01_\[MER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8">
        <f>VLOOKUP(Y238,'\\sioffl3\Kapacitas\Kapacit_2\0_0_0_Kapacitások\1_Fizikai_kapacitás\2018_2019\2018_10_01_\[MER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9">
        <f>VLOOKUP(Y239,'\\sioffl3\Kapacitas\Kapacit_2\0_0_0_Kapacitások\1_Fizikai_kapacitás\2018_2019\2018_10_01_\[MER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0">
        <f>VLOOKUP(Y240,'\\sioffl3\Kapacitas\Kapacit_2\0_0_0_Kapacitások\1_Fizikai_kapacitás\2018_2019\2018_10_01_\[MER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1">
        <f>VLOOKUP(Y241,'\\sioffl3\Kapacitas\Kapacit_2\0_0_0_Kapacitások\1_Fizikai_kapacitás\2018_2019\2018_10_01_\[MER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2">
        <f>VLOOKUP(Y242,'\\sioffl3\Kapacitas\Kapacit_2\0_0_0_Kapacitások\1_Fizikai_kapacitás\2018_2019\2018_10_01_\[MER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3">
        <f>VLOOKUP(Y243,'\\sioffl3\Kapacitas\Kapacit_2\0_0_0_Kapacitások\1_Fizikai_kapacitás\2018_2019\2018_10_01_\[MER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4">
        <f>VLOOKUP(Y244,'\\sioffl3\Kapacitas\Kapacit_2\0_0_0_Kapacitások\1_Fizikai_kapacitás\2018_2019\2018_10_01_\[MER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5">
        <f>VLOOKUP(Y245,'\\sioffl3\Kapacitas\Kapacit_2\0_0_0_Kapacitások\1_Fizikai_kapacitás\2018_2019\2018_10_01_\[MER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6">
        <f>VLOOKUP(Y246,'\\sioffl3\Kapacitas\Kapacit_2\0_0_0_Kapacitások\1_Fizikai_kapacitás\2018_2019\2018_10_01_\[MER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7">
        <f>VLOOKUP(Y247,'\\sioffl3\Kapacitas\Kapacit_2\0_0_0_Kapacitások\1_Fizikai_kapacitás\2018_2019\2018_10_01_\[MER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8">
        <f>VLOOKUP(Y248,'\\sioffl3\Kapacitas\Kapacit_2\0_0_0_Kapacitások\1_Fizikai_kapacitás\2018_2019\2018_10_01_\[MER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9">
        <f>VLOOKUP(Y249,'\\sioffl3\Kapacitas\Kapacit_2\0_0_0_Kapacitások\1_Fizikai_kapacitás\2018_2019\2018_10_01_\[MER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0">
        <f>VLOOKUP(Y250,'\\sioffl3\Kapacitas\Kapacit_2\0_0_0_Kapacitások\1_Fizikai_kapacitás\2018_2019\2018_10_01_\[MER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1">
        <f>VLOOKUP(Y251,'\\sioffl3\Kapacitas\Kapacit_2\0_0_0_Kapacitások\1_Fizikai_kapacitás\2018_2019\2018_10_01_\[MER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2">
        <f>VLOOKUP(Y252,'\\sioffl3\Kapacitas\Kapacit_2\0_0_0_Kapacitások\1_Fizikai_kapacitás\2018_2019\2018_10_01_\[MER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3">
        <f>VLOOKUP(Y253,'\\sioffl3\Kapacitas\Kapacit_2\0_0_0_Kapacitások\1_Fizikai_kapacitás\2018_2019\2018_10_01_\[MER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4">
        <f>VLOOKUP(Y254,'\\sioffl3\Kapacitas\Kapacit_2\0_0_0_Kapacitások\1_Fizikai_kapacitás\2018_2019\2018_10_01_\[MER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5">
        <f>VLOOKUP(Y255,'\\sioffl3\Kapacitas\Kapacit_2\0_0_0_Kapacitások\1_Fizikai_kapacitás\2018_2019\2018_10_01_\[MER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6">
        <f>VLOOKUP(Y256,'\\sioffl3\Kapacitas\Kapacit_2\0_0_0_Kapacitások\1_Fizikai_kapacitás\2018_2019\2018_10_01_\[MER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7">
        <f>VLOOKUP(Y257,'\\sioffl3\Kapacitas\Kapacit_2\0_0_0_Kapacitások\1_Fizikai_kapacitás\2018_2019\2018_10_01_\[MER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8">
        <f>VLOOKUP(Y258,'\\sioffl3\Kapacitas\Kapacit_2\0_0_0_Kapacitások\1_Fizikai_kapacitás\2018_2019\2018_10_01_\[MER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9">
        <f>VLOOKUP(Y259,'\\sioffl3\Kapacitas\Kapacit_2\0_0_0_Kapacitások\1_Fizikai_kapacitás\2018_2019\2018_10_01_\[MER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0">
        <f>VLOOKUP(Y260,'\\sioffl3\Kapacitas\Kapacit_2\0_0_0_Kapacitások\1_Fizikai_kapacitás\2018_2019\2018_10_01_\[MER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1">
        <f>VLOOKUP(Y261,'\\sioffl3\Kapacitas\Kapacit_2\0_0_0_Kapacitások\1_Fizikai_kapacitás\2018_2019\2018_10_01_\[MER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2">
        <f>VLOOKUP(Y262,'\\sioffl3\Kapacitas\Kapacit_2\0_0_0_Kapacitások\1_Fizikai_kapacitás\2018_2019\2018_10_01_\[MER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3">
        <f>VLOOKUP(Y263,'\\sioffl3\Kapacitas\Kapacit_2\0_0_0_Kapacitások\1_Fizikai_kapacitás\2018_2019\2018_10_01_\[MER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4">
        <f>VLOOKUP(Y264,'\\sioffl3\Kapacitas\Kapacit_2\0_0_0_Kapacitások\1_Fizikai_kapacitás\2018_2019\2018_10_01_\[MER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5">
        <f>VLOOKUP(Y265,'\\sioffl3\Kapacitas\Kapacit_2\0_0_0_Kapacitások\1_Fizikai_kapacitás\2018_2019\2018_10_01_\[MER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6">
        <f>VLOOKUP(Y266,'\\sioffl3\Kapacitas\Kapacit_2\0_0_0_Kapacitások\1_Fizikai_kapacitás\2018_2019\2018_10_01_\[MER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7">
        <f>VLOOKUP(Y267,'\\sioffl3\Kapacitas\Kapacit_2\0_0_0_Kapacitások\1_Fizikai_kapacitás\2018_2019\2018_10_01_\[MER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8">
        <f>VLOOKUP(Y268,'\\sioffl3\Kapacitas\Kapacit_2\0_0_0_Kapacitások\1_Fizikai_kapacitás\2018_2019\2018_10_01_\[MER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9">
        <f>VLOOKUP(Y269,'\\sioffl3\Kapacitas\Kapacit_2\0_0_0_Kapacitások\1_Fizikai_kapacitás\2018_2019\2018_10_01_\[MER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0">
        <f>VLOOKUP(Y270,'\\sioffl3\Kapacitas\Kapacit_2\0_0_0_Kapacitások\1_Fizikai_kapacitás\2018_2019\2018_10_01_\[MER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1">
        <f>VLOOKUP(Y271,'\\sioffl3\Kapacitas\Kapacit_2\0_0_0_Kapacitások\1_Fizikai_kapacitás\2018_2019\2018_10_01_\[MER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2">
        <f>VLOOKUP(Y272,'\\sioffl3\Kapacitas\Kapacit_2\0_0_0_Kapacitások\1_Fizikai_kapacitás\2018_2019\2018_10_01_\[MER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3">
        <f>VLOOKUP(Y273,'\\sioffl3\Kapacitas\Kapacit_2\0_0_0_Kapacitások\1_Fizikai_kapacitás\2018_2019\2018_10_01_\[MER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4">
        <f>VLOOKUP(Y274,'\\sioffl3\Kapacitas\Kapacit_2\0_0_0_Kapacitások\1_Fizikai_kapacitás\2018_2019\2018_10_01_\[MER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5">
        <f>VLOOKUP(Y275,'\\sioffl3\Kapacitas\Kapacit_2\0_0_0_Kapacitások\1_Fizikai_kapacitás\2018_2019\2018_10_01_\[MER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6">
        <f>VLOOKUP(Y276,'\\sioffl3\Kapacitas\Kapacit_2\0_0_0_Kapacitások\1_Fizikai_kapacitás\2018_2019\2018_10_01_\[MER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7">
        <f>VLOOKUP(Y277,'\\sioffl3\Kapacitas\Kapacit_2\0_0_0_Kapacitások\1_Fizikai_kapacitás\2018_2019\2018_10_01_\[MER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8">
        <f>VLOOKUP(Y278,'\\sioffl3\Kapacitas\Kapacit_2\0_0_0_Kapacitások\1_Fizikai_kapacitás\2018_2019\2018_10_01_\[MER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9">
        <f>VLOOKUP(Y279,'\\sioffl3\Kapacitas\Kapacit_2\0_0_0_Kapacitások\1_Fizikai_kapacitás\2018_2019\2018_10_01_\[MER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0">
        <f>VLOOKUP(Y280,'\\sioffl3\Kapacitas\Kapacit_2\0_0_0_Kapacitások\1_Fizikai_kapacitás\2018_2019\2018_10_01_\[MER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1">
        <f>VLOOKUP(Y281,'\\sioffl3\Kapacitas\Kapacit_2\0_0_0_Kapacitások\1_Fizikai_kapacitás\2018_2019\2018_10_01_\[MER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2">
        <f>VLOOKUP(Y282,'\\sioffl3\Kapacitas\Kapacit_2\0_0_0_Kapacitások\1_Fizikai_kapacitás\2018_2019\2018_10_01_\[MER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3">
        <f>VLOOKUP(Y283,'\\sioffl3\Kapacitas\Kapacit_2\0_0_0_Kapacitások\1_Fizikai_kapacitás\2018_2019\2018_10_01_\[MER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4">
        <f>VLOOKUP(Y284,'\\sioffl3\Kapacitas\Kapacit_2\0_0_0_Kapacitások\1_Fizikai_kapacitás\2018_2019\2018_10_01_\[MER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5">
        <f>VLOOKUP(Y285,'\\sioffl3\Kapacitas\Kapacit_2\0_0_0_Kapacitások\1_Fizikai_kapacitás\2018_2019\2018_10_01_\[MER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6">
        <f>VLOOKUP(Y286,'\\sioffl3\Kapacitas\Kapacit_2\0_0_0_Kapacitások\1_Fizikai_kapacitás\2018_2019\2018_10_01_\[MER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7">
        <f>VLOOKUP(Y287,'\\sioffl3\Kapacitas\Kapacit_2\0_0_0_Kapacitások\1_Fizikai_kapacitás\2018_2019\2018_10_01_\[MER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8">
        <f>VLOOKUP(Y288,'\\sioffl3\Kapacitas\Kapacit_2\0_0_0_Kapacitások\1_Fizikai_kapacitás\2018_2019\2018_10_01_\[MER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9">
        <f>VLOOKUP(Y289,'\\sioffl3\Kapacitas\Kapacit_2\0_0_0_Kapacitások\1_Fizikai_kapacitás\2018_2019\2018_10_01_\[MER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0">
        <f>VLOOKUP(Y290,'\\sioffl3\Kapacitas\Kapacit_2\0_0_0_Kapacitások\1_Fizikai_kapacitás\2018_2019\2018_10_01_\[MER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1">
        <f>VLOOKUP(Y291,'\\sioffl3\Kapacitas\Kapacit_2\0_0_0_Kapacitások\1_Fizikai_kapacitás\2018_2019\2018_10_01_\[MER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2">
        <f>VLOOKUP(Y292,'\\sioffl3\Kapacitas\Kapacit_2\0_0_0_Kapacitások\1_Fizikai_kapacitás\2018_2019\2018_10_01_\[MER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3">
        <f>VLOOKUP(Y293,'\\sioffl3\Kapacitas\Kapacit_2\0_0_0_Kapacitások\1_Fizikai_kapacitás\2018_2019\2018_10_01_\[MER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4">
        <f>VLOOKUP(Y294,'\\sioffl3\Kapacitas\Kapacit_2\0_0_0_Kapacitások\1_Fizikai_kapacitás\2018_2019\2018_10_01_\[MER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5">
        <f>VLOOKUP(Y295,'\\sioffl3\Kapacitas\Kapacit_2\0_0_0_Kapacitások\1_Fizikai_kapacitás\2018_2019\2018_10_01_\[MER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6">
        <f>VLOOKUP(Y296,'\\sioffl3\Kapacitas\Kapacit_2\0_0_0_Kapacitások\1_Fizikai_kapacitás\2018_2019\2018_10_01_\[MER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7">
        <f>VLOOKUP(Y297,'\\sioffl3\Kapacitas\Kapacit_2\0_0_0_Kapacitások\1_Fizikai_kapacitás\2018_2019\2018_10_01_\[MER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8">
        <f>VLOOKUP(Y298,'\\sioffl3\Kapacitas\Kapacit_2\0_0_0_Kapacitások\1_Fizikai_kapacitás\2018_2019\2018_10_01_\[MER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9">
        <f>VLOOKUP(Y299,'\\sioffl3\Kapacitas\Kapacit_2\0_0_0_Kapacitások\1_Fizikai_kapacitás\2018_2019\2018_10_01_\[MER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0">
        <f>VLOOKUP(Y300,'\\sioffl3\Kapacitas\Kapacit_2\0_0_0_Kapacitások\1_Fizikai_kapacitás\2018_2019\2018_10_01_\[MER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1">
        <f>VLOOKUP(Y301,'\\sioffl3\Kapacitas\Kapacit_2\0_0_0_Kapacitások\1_Fizikai_kapacitás\2018_2019\2018_10_01_\[MER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2">
        <f>VLOOKUP(Y302,'\\sioffl3\Kapacitas\Kapacit_2\0_0_0_Kapacitások\1_Fizikai_kapacitás\2018_2019\2018_10_01_\[MER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3">
        <f>VLOOKUP(Y303,'\\sioffl3\Kapacitas\Kapacit_2\0_0_0_Kapacitások\1_Fizikai_kapacitás\2018_2019\2018_10_01_\[MER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4">
        <f>VLOOKUP(Y304,'\\sioffl3\Kapacitas\Kapacit_2\0_0_0_Kapacitások\1_Fizikai_kapacitás\2018_2019\2018_10_01_\[MER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5">
        <f>VLOOKUP(Y305,'\\sioffl3\Kapacitas\Kapacit_2\0_0_0_Kapacitások\1_Fizikai_kapacitás\2018_2019\2018_10_01_\[MER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6">
        <f>VLOOKUP(Y306,'\\sioffl3\Kapacitas\Kapacit_2\0_0_0_Kapacitások\1_Fizikai_kapacitás\2018_2019\2018_10_01_\[MER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7">
        <f>VLOOKUP(Y307,'\\sioffl3\Kapacitas\Kapacit_2\0_0_0_Kapacitások\1_Fizikai_kapacitás\2018_2019\2018_10_01_\[MER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8">
        <f>VLOOKUP(Y308,'\\sioffl3\Kapacitas\Kapacit_2\0_0_0_Kapacitások\1_Fizikai_kapacitás\2018_2019\2018_10_01_\[MER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9">
        <f>VLOOKUP(Y309,'\\sioffl3\Kapacitas\Kapacit_2\0_0_0_Kapacitások\1_Fizikai_kapacitás\2018_2019\2018_10_01_\[MER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0">
        <v>11.05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1">
        <f>VLOOKUP(Y311,'\\sioffl3\Kapacitas\Kapacit_2\0_0_0_Kapacitások\1_Fizikai_kapacitás\2018_2019\2018_10_01_\[MER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2">
        <f>VLOOKUP(Y312,'\\sioffl3\Kapacitas\Kapacit_2\0_0_0_Kapacitások\1_Fizikai_kapacitás\2018_2019\2018_10_01_\[MER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3">
        <f>VLOOKUP(Y313,'\\sioffl3\Kapacitas\Kapacit_2\0_0_0_Kapacitások\1_Fizikai_kapacitás\2018_2019\2018_10_01_\[MER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4">
        <f>VLOOKUP(Y314,'\\sioffl3\Kapacitas\Kapacit_2\0_0_0_Kapacitások\1_Fizikai_kapacitás\2018_2019\2018_10_01_\[MER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5">
        <f>VLOOKUP(Y315,'\\sioffl3\Kapacitas\Kapacit_2\0_0_0_Kapacitások\1_Fizikai_kapacitás\2018_2019\2018_10_01_\[MER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6">
        <f>VLOOKUP(Y316,'\\sioffl3\Kapacitas\Kapacit_2\0_0_0_Kapacitások\1_Fizikai_kapacitás\2018_2019\2018_10_01_\[MER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7">
        <f>VLOOKUP(Y317,'\\sioffl3\Kapacitas\Kapacit_2\0_0_0_Kapacitások\1_Fizikai_kapacitás\2018_2019\2018_10_01_\[MER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8">
        <f>VLOOKUP(Y318,'\\sioffl3\Kapacitas\Kapacit_2\0_0_0_Kapacitások\1_Fizikai_kapacitás\2018_2019\2018_10_01_\[MER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9">
        <f>VLOOKUP(Y319,'\\sioffl3\Kapacitas\Kapacit_2\0_0_0_Kapacitások\1_Fizikai_kapacitás\2018_2019\2018_10_01_\[MER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0">
        <f>VLOOKUP(Y320,'\\sioffl3\Kapacitas\Kapacit_2\0_0_0_Kapacitások\1_Fizikai_kapacitás\2018_2019\2018_10_01_\[MER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1">
        <f>VLOOKUP(Y321,'\\sioffl3\Kapacitas\Kapacit_2\0_0_0_Kapacitások\1_Fizikai_kapacitás\2018_2019\2018_10_01_\[MER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2">
        <f>VLOOKUP(Y322,'\\sioffl3\Kapacitas\Kapacit_2\0_0_0_Kapacitások\1_Fizikai_kapacitás\2018_2019\2018_10_01_\[MER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3">
        <f>VLOOKUP(Y323,'\\sioffl3\Kapacitas\Kapacit_2\0_0_0_Kapacitások\1_Fizikai_kapacitás\2018_2019\2018_10_01_\[MER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4">
        <f>VLOOKUP(Y324,'\\sioffl3\Kapacitas\Kapacit_2\0_0_0_Kapacitások\1_Fizikai_kapacitás\2018_2019\2018_10_01_\[MER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5">
        <f>VLOOKUP(Y325,'\\sioffl3\Kapacitas\Kapacit_2\0_0_0_Kapacitások\1_Fizikai_kapacitás\2018_2019\2018_10_01_\[MER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6">
        <f>VLOOKUP(Y326,'\\sioffl3\Kapacitas\Kapacit_2\0_0_0_Kapacitások\1_Fizikai_kapacitás\2018_2019\2018_10_01_\[MER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7">
        <f>VLOOKUP(Y327,'\\sioffl3\Kapacitas\Kapacit_2\0_0_0_Kapacitások\1_Fizikai_kapacitás\2018_2019\2018_10_01_\[MER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8">
        <f>VLOOKUP(Y328,'\\sioffl3\Kapacitas\Kapacit_2\0_0_0_Kapacitások\1_Fizikai_kapacitás\2018_2019\2018_10_01_\[MER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9">
        <f>VLOOKUP(Y329,'\\sioffl3\Kapacitas\Kapacit_2\0_0_0_Kapacitások\1_Fizikai_kapacitás\2018_2019\2018_10_01_\[MER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0">
        <f>VLOOKUP(Y330,'\\sioffl3\Kapacitas\Kapacit_2\0_0_0_Kapacitások\1_Fizikai_kapacitás\2018_2019\2018_10_01_\[MER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1">
        <v>11.05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2">
        <f>VLOOKUP(Y332,'\\sioffl3\Kapacitas\Kapacit_2\0_0_0_Kapacitások\1_Fizikai_kapacitás\2018_2019\2018_10_01_\[MER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3">
        <f>VLOOKUP(Y333,'\\sioffl3\Kapacitas\Kapacit_2\0_0_0_Kapacitások\1_Fizikai_kapacitás\2018_2019\2018_10_01_\[MER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4">
        <f>VLOOKUP(Y334,'\\sioffl3\Kapacitas\Kapacit_2\0_0_0_Kapacitások\1_Fizikai_kapacitás\2018_2019\2018_10_01_\[MER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5">
        <f>VLOOKUP(Y335,'\\sioffl3\Kapacitas\Kapacit_2\0_0_0_Kapacitások\1_Fizikai_kapacitás\2018_2019\2018_10_01_\[MER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6">
        <f>VLOOKUP(Y336,'\\sioffl3\Kapacitas\Kapacit_2\0_0_0_Kapacitások\1_Fizikai_kapacitás\2018_2019\2018_10_01_\[MER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7">
        <f>VLOOKUP(Y337,'\\sioffl3\Kapacitas\Kapacit_2\0_0_0_Kapacitások\1_Fizikai_kapacitás\2018_2019\2018_10_01_\[MER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8">
        <f>VLOOKUP(Y338,'\\sioffl3\Kapacitas\Kapacit_2\0_0_0_Kapacitások\1_Fizikai_kapacitás\2018_2019\2018_10_01_\[MER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9">
        <f>VLOOKUP(Y339,'\\sioffl3\Kapacitas\Kapacit_2\0_0_0_Kapacitások\1_Fizikai_kapacitás\2018_2019\2018_10_01_\[MER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0">
        <f>VLOOKUP(Y340,'\\sioffl3\Kapacitas\Kapacit_2\0_0_0_Kapacitások\1_Fizikai_kapacitás\2018_2019\2018_10_01_\[MER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1">
        <f>VLOOKUP(Y341,'\\sioffl3\Kapacitas\Kapacit_2\0_0_0_Kapacitások\1_Fizikai_kapacitás\2018_2019\2018_10_01_\[MER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2">
        <f>VLOOKUP(Y342,'\\sioffl3\Kapacitas\Kapacit_2\0_0_0_Kapacitások\1_Fizikai_kapacitás\2018_2019\2018_10_01_\[MER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3">
        <f>VLOOKUP(Y343,'\\sioffl3\Kapacitas\Kapacit_2\0_0_0_Kapacitások\1_Fizikai_kapacitás\2018_2019\2018_10_01_\[MER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4">
        <f>VLOOKUP(Y344,'\\sioffl3\Kapacitas\Kapacit_2\0_0_0_Kapacitások\1_Fizikai_kapacitás\2018_2019\2018_10_01_\[MER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5">
        <f>VLOOKUP(Y345,'\\sioffl3\Kapacitas\Kapacit_2\0_0_0_Kapacitások\1_Fizikai_kapacitás\2018_2019\2018_10_01_\[MER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6">
        <f>VLOOKUP(Y346,'\\sioffl3\Kapacitas\Kapacit_2\0_0_0_Kapacitások\1_Fizikai_kapacitás\2018_2019\2018_10_01_\[MER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7">
        <f>VLOOKUP(Y347,'\\sioffl3\Kapacitas\Kapacit_2\0_0_0_Kapacitások\1_Fizikai_kapacitás\2018_2019\2018_10_01_\[MER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8">
        <f>VLOOKUP(Y348,'\\sioffl3\Kapacitas\Kapacit_2\0_0_0_Kapacitások\1_Fizikai_kapacitás\2018_2019\2018_10_01_\[MER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9">
        <f>VLOOKUP(Y349,'\\sioffl3\Kapacitas\Kapacit_2\0_0_0_Kapacitások\1_Fizikai_kapacitás\2018_2019\2018_10_01_\[MER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0">
        <f>VLOOKUP(Y350,'\\sioffl3\Kapacitas\Kapacit_2\0_0_0_Kapacitások\1_Fizikai_kapacitás\2018_2019\2018_10_01_\[MER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1">
        <f>VLOOKUP(Y351,'\\sioffl3\Kapacitas\Kapacit_2\0_0_0_Kapacitások\1_Fizikai_kapacitás\2018_2019\2018_10_01_\[MER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2">
        <f>VLOOKUP(Y352,'\\sioffl3\Kapacitas\Kapacit_2\0_0_0_Kapacitások\1_Fizikai_kapacitás\2018_2019\2018_10_01_\[MER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3">
        <f>VLOOKUP(Y353,'\\sioffl3\Kapacitas\Kapacit_2\0_0_0_Kapacitások\1_Fizikai_kapacitás\2018_2019\2018_10_01_\[MER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4">
        <f>VLOOKUP(Y354,'\\sioffl3\Kapacitas\Kapacit_2\0_0_0_Kapacitások\1_Fizikai_kapacitás\2018_2019\2018_10_01_\[MER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5">
        <f>VLOOKUP(Y355,'\\sioffl3\Kapacitas\Kapacit_2\0_0_0_Kapacitások\1_Fizikai_kapacitás\2018_2019\2018_10_01_\[MER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6">
        <f>VLOOKUP(Y356,'\\sioffl3\Kapacitas\Kapacit_2\0_0_0_Kapacitások\1_Fizikai_kapacitás\2018_2019\2018_10_01_\[MER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7">
        <f>VLOOKUP(Y357,'\\sioffl3\Kapacitas\Kapacit_2\0_0_0_Kapacitások\1_Fizikai_kapacitás\2018_2019\2018_10_01_\[MER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8">
        <f>VLOOKUP(Y358,'\\sioffl3\Kapacitas\Kapacit_2\0_0_0_Kapacitások\1_Fizikai_kapacitás\2018_2019\2018_10_01_\[MER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9">
        <f>VLOOKUP(Y359,'\\sioffl3\Kapacitas\Kapacit_2\0_0_0_Kapacitások\1_Fizikai_kapacitás\2018_2019\2018_10_01_\[MER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0">
        <f>VLOOKUP(Y360,'\\sioffl3\Kapacitas\Kapacit_2\0_0_0_Kapacitások\1_Fizikai_kapacitás\2018_2019\2018_10_01_\[MER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1">
        <f>VLOOKUP(Y361,'\\sioffl3\Kapacitas\Kapacit_2\0_0_0_Kapacitások\1_Fizikai_kapacitás\2018_2019\2018_10_01_\[MER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2">
        <f>VLOOKUP(Y362,'\\sioffl3\Kapacitas\Kapacit_2\0_0_0_Kapacitások\1_Fizikai_kapacitás\2018_2019\2018_10_01_\[MER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3">
        <f>VLOOKUP(Y363,'\\sioffl3\Kapacitas\Kapacit_2\0_0_0_Kapacitások\1_Fizikai_kapacitás\2018_2019\2018_10_01_\[MER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4">
        <f>VLOOKUP(Y364,'\\sioffl3\Kapacitas\Kapacit_2\0_0_0_Kapacitások\1_Fizikai_kapacitás\2018_2019\2018_10_01_\[MER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5">
        <f>VLOOKUP(Y365,'\\sioffl3\Kapacitas\Kapacit_2\0_0_0_Kapacitások\1_Fizikai_kapacitás\2018_2019\2018_10_01_\[MER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6">
        <f>VLOOKUP(Y366,'\\sioffl3\Kapacitas\Kapacit_2\0_0_0_Kapacitások\1_Fizikai_kapacitás\2018_2019\2018_10_01_\[MER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7">
        <f>VLOOKUP(Y367,'\\sioffl3\Kapacitas\Kapacit_2\0_0_0_Kapacitások\1_Fizikai_kapacitás\2018_2019\2018_10_01_\[MER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8">
        <f>VLOOKUP(Y368,'\\sioffl3\Kapacitas\Kapacit_2\0_0_0_Kapacitások\1_Fizikai_kapacitás\2018_2019\2018_10_01_\[MER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9">
        <f>VLOOKUP(Y369,'\\sioffl3\Kapacitas\Kapacit_2\0_0_0_Kapacitások\1_Fizikai_kapacitás\2018_2019\2018_10_01_\[MER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0">
        <f>VLOOKUP(Y370,'\\sioffl3\Kapacitas\Kapacit_2\0_0_0_Kapacitások\1_Fizikai_kapacitás\2018_2019\2018_10_01_\[MER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1">
        <f>VLOOKUP(Y371,'\\sioffl3\Kapacitas\Kapacit_2\0_0_0_Kapacitások\1_Fizikai_kapacitás\2018_2019\2018_10_01_\[MER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2">
        <f>VLOOKUP(Y372,'\\sioffl3\Kapacitas\Kapacit_2\0_0_0_Kapacitások\1_Fizikai_kapacitás\2018_2019\2018_10_01_\[MER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3">
        <f>VLOOKUP(Y373,'\\sioffl3\Kapacitas\Kapacit_2\0_0_0_Kapacitások\1_Fizikai_kapacitás\2018_2019\2018_10_01_\[MER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4">
        <f>VLOOKUP(Y374,'\\sioffl3\Kapacitas\Kapacit_2\0_0_0_Kapacitások\1_Fizikai_kapacitás\2018_2019\2018_10_01_\[MER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5">
        <f>VLOOKUP(Y375,'\\sioffl3\Kapacitas\Kapacit_2\0_0_0_Kapacitások\1_Fizikai_kapacitás\2018_2019\2018_10_01_\[MER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6">
        <f>VLOOKUP(Y376,'\\sioffl3\Kapacitas\Kapacit_2\0_0_0_Kapacitások\1_Fizikai_kapacitás\2018_2019\2018_10_01_\[MER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7">
        <f>VLOOKUP(Y377,'\\sioffl3\Kapacitas\Kapacit_2\0_0_0_Kapacitások\1_Fizikai_kapacitás\2018_2019\2018_10_01_\[MER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8">
        <f>VLOOKUP(Y378,'\\sioffl3\Kapacitas\Kapacit_2\0_0_0_Kapacitások\1_Fizikai_kapacitás\2018_2019\2018_10_01_\[MER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9">
        <f>VLOOKUP(Y379,'\\sioffl3\Kapacitas\Kapacit_2\0_0_0_Kapacitások\1_Fizikai_kapacitás\2018_2019\2018_10_01_\[MER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0">
        <f>VLOOKUP(Y380,'\\sioffl3\Kapacitas\Kapacit_2\0_0_0_Kapacitások\1_Fizikai_kapacitás\2018_2019\2018_10_01_\[MER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1">
        <f>VLOOKUP(Y381,'\\sioffl3\Kapacitas\Kapacit_2\0_0_0_Kapacitások\1_Fizikai_kapacitás\2018_2019\2018_10_01_\[MER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2">
        <f>VLOOKUP(Y382,'\\sioffl3\Kapacitas\Kapacit_2\0_0_0_Kapacitások\1_Fizikai_kapacitás\2018_2019\2018_10_01_\[MER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3">
        <f>VLOOKUP(Y383,'\\sioffl3\Kapacitas\Kapacit_2\0_0_0_Kapacitások\1_Fizikai_kapacitás\2018_2019\2018_10_01_\[MER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4">
        <f>VLOOKUP(Y384,'\\sioffl3\Kapacitas\Kapacit_2\0_0_0_Kapacitások\1_Fizikai_kapacitás\2018_2019\2018_10_01_\[MER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5">
        <f>VLOOKUP(Y385,'\\sioffl3\Kapacitas\Kapacit_2\0_0_0_Kapacitások\1_Fizikai_kapacitás\2018_2019\2018_10_01_\[MER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6">
        <f>VLOOKUP(Y386,'\\sioffl3\Kapacitas\Kapacit_2\0_0_0_Kapacitások\1_Fizikai_kapacitás\2018_2019\2018_10_01_\[MER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7">
        <f>VLOOKUP(Y387,'\\sioffl3\Kapacitas\Kapacit_2\0_0_0_Kapacitások\1_Fizikai_kapacitás\2018_2019\2018_10_01_\[MER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8">
        <f>VLOOKUP(Y388,'\\sioffl3\Kapacitas\Kapacit_2\0_0_0_Kapacitások\1_Fizikai_kapacitás\2018_2019\2018_10_01_\[MER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9">
        <f>VLOOKUP(Y389,'\\sioffl3\Kapacitas\Kapacit_2\0_0_0_Kapacitások\1_Fizikai_kapacitás\2018_2019\2018_10_01_\[MER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0">
        <f>VLOOKUP(Y390,'\\sioffl3\Kapacitas\Kapacit_2\0_0_0_Kapacitások\1_Fizikai_kapacitás\2018_2019\2018_10_01_\[MER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1">
        <f>VLOOKUP(Y391,'\\sioffl3\Kapacitas\Kapacit_2\0_0_0_Kapacitások\1_Fizikai_kapacitás\2018_2019\2018_10_01_\[MER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2">
        <f>VLOOKUP(Y392,'\\sioffl3\Kapacitas\Kapacit_2\0_0_0_Kapacitások\1_Fizikai_kapacitás\2018_2019\2018_10_01_\[MER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3">
        <f>VLOOKUP(Y393,'\\sioffl3\Kapacitas\Kapacit_2\0_0_0_Kapacitások\1_Fizikai_kapacitás\2018_2019\2018_10_01_\[MER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4">
        <f>VLOOKUP(Y394,'\\sioffl3\Kapacitas\Kapacit_2\0_0_0_Kapacitások\1_Fizikai_kapacitás\2018_2019\2018_10_01_\[MER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5">
        <f>VLOOKUP(Y395,'\\sioffl3\Kapacitas\Kapacit_2\0_0_0_Kapacitások\1_Fizikai_kapacitás\2018_2019\2018_10_01_\[MER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6">
        <f>VLOOKUP(Y396,'\\sioffl3\Kapacitas\Kapacit_2\0_0_0_Kapacitások\1_Fizikai_kapacitás\2018_2019\2018_10_01_\[MER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7">
        <f>VLOOKUP(Y397,'\\sioffl3\Kapacitas\Kapacit_2\0_0_0_Kapacitások\1_Fizikai_kapacitás\2018_2019\2018_10_01_\[MER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8">
        <f>VLOOKUP(Y398,'\\sioffl3\Kapacitas\Kapacit_2\0_0_0_Kapacitások\1_Fizikai_kapacitás\2018_2019\2018_10_01_\[MER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9">
        <f>VLOOKUP(Y399,'\\sioffl3\Kapacitas\Kapacit_2\0_0_0_Kapacitások\1_Fizikai_kapacitás\2018_2019\2018_10_01_\[MER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0">
        <f>VLOOKUP(Y400,'\\sioffl3\Kapacitas\Kapacit_2\0_0_0_Kapacitások\1_Fizikai_kapacitás\2018_2019\2018_10_01_\[MER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1">
        <f>VLOOKUP(Y401,'\\sioffl3\Kapacitas\Kapacit_2\0_0_0_Kapacitások\1_Fizikai_kapacitás\2018_2019\2018_10_01_\[MER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2">
        <f>VLOOKUP(Y402,'\\sioffl3\Kapacitas\Kapacit_2\0_0_0_Kapacitások\1_Fizikai_kapacitás\2018_2019\2018_10_01_\[MER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3">
        <f>VLOOKUP(Y403,'\\sioffl3\Kapacitas\Kapacit_2\0_0_0_Kapacitások\1_Fizikai_kapacitás\2018_2019\2018_10_01_\[MER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4">
        <f>VLOOKUP(Y404,'\\sioffl3\Kapacitas\Kapacit_2\0_0_0_Kapacitások\1_Fizikai_kapacitás\2018_2019\2018_10_01_\[MER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5">
        <f>VLOOKUP(Y405,'\\sioffl3\Kapacitas\Kapacit_2\0_0_0_Kapacitások\1_Fizikai_kapacitás\2018_2019\2018_10_01_\[MER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6">
        <f>VLOOKUP(Y406,'\\sioffl3\Kapacitas\Kapacit_2\0_0_0_Kapacitások\1_Fizikai_kapacitás\2018_2019\2018_10_01_\[MER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7">
        <f>VLOOKUP(Y407,'\\sioffl3\Kapacitas\Kapacit_2\0_0_0_Kapacitások\1_Fizikai_kapacitás\2018_2019\2018_10_01_\[MER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8">
        <f>VLOOKUP(Y408,'\\sioffl3\Kapacitas\Kapacit_2\0_0_0_Kapacitások\1_Fizikai_kapacitás\2018_2019\2018_10_01_\[MER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9">
        <f>VLOOKUP(Y409,'\\sioffl3\Kapacitas\Kapacit_2\0_0_0_Kapacitások\1_Fizikai_kapacitás\2018_2019\2018_10_01_\[MER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0">
        <f>VLOOKUP(Y410,'\\sioffl3\Kapacitas\Kapacit_2\0_0_0_Kapacitások\1_Fizikai_kapacitás\2018_2019\2018_10_01_\[MER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1">
        <f>VLOOKUP(Y411,'\\sioffl3\Kapacitas\Kapacit_2\0_0_0_Kapacitások\1_Fizikai_kapacitás\2018_2019\2018_10_01_\[MER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2">
        <f>VLOOKUP(Y412,'\\sioffl3\Kapacitas\Kapacit_2\0_0_0_Kapacitások\1_Fizikai_kapacitás\2018_2019\2018_10_01_\[MER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3">
        <f>VLOOKUP(Y413,'\\sioffl3\Kapacitas\Kapacit_2\0_0_0_Kapacitások\1_Fizikai_kapacitás\2018_2019\2018_10_01_\[MER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4">
        <f>VLOOKUP(Y414,'\\sioffl3\Kapacitas\Kapacit_2\0_0_0_Kapacitások\1_Fizikai_kapacitás\2018_2019\2018_10_01_\[MER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5">
        <f>VLOOKUP(Y415,'\\sioffl3\Kapacitas\Kapacit_2\0_0_0_Kapacitások\1_Fizikai_kapacitás\2018_2019\2018_10_01_\[MER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6">
        <f>VLOOKUP(Y416,'\\sioffl3\Kapacitas\Kapacit_2\0_0_0_Kapacitások\1_Fizikai_kapacitás\2018_2019\2018_10_01_\[MER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7">
        <f>AK418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8">
        <f>VLOOKUP(Y418,'\\sioffl3\Kapacitas\Kapacit_2\0_0_0_Kapacitások\1_Fizikai_kapacitás\2018_2019\2018_10_01_\[MER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9">
        <f>AK421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20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21">
        <v>5.28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2">
        <f>VLOOKUP(Y422,'\\sioffl3\Kapacitas\Kapacit_2\0_0_0_Kapacitások\1_Fizikai_kapacitás\2018_2019\2018_10_01_\[MER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3">
        <f>AK418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4">
        <f>VLOOKUP(Y424,'\\sioffl3\Kapacitas\Kapacit_2\0_0_0_Kapacitások\1_Fizikai_kapacitás\2018_2019\2018_10_01_\[MER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5">
        <f>VLOOKUP(Y425,'\\sioffl3\Kapacitas\Kapacit_2\0_0_0_Kapacitások\1_Fizikai_kapacitás\2018_2019\2018_10_01_\[MER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6">
        <f>VLOOKUP(Y426,'\\sioffl3\Kapacitas\Kapacit_2\0_0_0_Kapacitások\1_Fizikai_kapacitás\2018_2019\2018_10_01_\[MER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7">
        <f>VLOOKUP(Y427,'\\sioffl3\Kapacitas\Kapacit_2\0_0_0_Kapacitások\1_Fizikai_kapacitás\2018_2019\2018_10_01_\[MER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8">
        <f>VLOOKUP(Y428,'\\sioffl3\Kapacitas\Kapacit_2\0_0_0_Kapacitások\1_Fizikai_kapacitás\2018_2019\2018_10_01_\[MER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9">
        <f>VLOOKUP(Y429,'\\sioffl3\Kapacitas\Kapacit_2\0_0_0_Kapacitások\1_Fizikai_kapacitás\2018_2019\2018_10_01_\[MER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0">
        <f>VLOOKUP(Y430,'\\sioffl3\Kapacitas\Kapacit_2\0_0_0_Kapacitások\1_Fizikai_kapacitás\2018_2019\2018_10_01_\[MER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1">
        <f>VLOOKUP(Y431,'\\sioffl3\Kapacitas\Kapacit_2\0_0_0_Kapacitások\1_Fizikai_kapacitás\2018_2019\2018_10_01_\[MER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2">
        <f>VLOOKUP(Y432,'\\sioffl3\Kapacitas\Kapacit_2\0_0_0_Kapacitások\1_Fizikai_kapacitás\2018_2019\2018_10_01_\[MER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3">
        <f>VLOOKUP(Y433,'\\sioffl3\Kapacitas\Kapacit_2\0_0_0_Kapacitások\1_Fizikai_kapacitás\2018_2019\2018_10_01_\[MER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4">
        <f>VLOOKUP(Y434,'\\sioffl3\Kapacitas\Kapacit_2\0_0_0_Kapacitások\1_Fizikai_kapacitás\2018_2019\2018_10_01_\[MER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5">
        <f>VLOOKUP(Y435,'\\sioffl3\Kapacitas\Kapacit_2\0_0_0_Kapacitások\1_Fizikai_kapacitás\2018_2019\2018_10_01_\[MER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6">
        <f>VLOOKUP(Y436,'\\sioffl3\Kapacitas\Kapacit_2\0_0_0_Kapacitások\1_Fizikai_kapacitás\2018_2019\2018_10_01_\[MER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7">
        <f>VLOOKUP(Y437,'\\sioffl3\Kapacitas\Kapacit_2\0_0_0_Kapacitások\1_Fizikai_kapacitás\2018_2019\2018_10_01_\[MER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8">
        <f>VLOOKUP(Y438,'\\sioffl3\Kapacitas\Kapacit_2\0_0_0_Kapacitások\1_Fizikai_kapacitás\2018_2019\2018_10_01_\[MER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9">
        <f>VLOOKUP(Y439,'\\sioffl3\Kapacitas\Kapacit_2\0_0_0_Kapacitások\1_Fizikai_kapacitás\2018_2019\2018_10_01_\[MER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0">
        <f>VLOOKUP(Y440,'\\sioffl3\Kapacitas\Kapacit_2\0_0_0_Kapacitások\1_Fizikai_kapacitás\2018_2019\2018_10_01_\[MER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1">
        <f>VLOOKUP(Y441,'\\sioffl3\Kapacitas\Kapacit_2\0_0_0_Kapacitások\1_Fizikai_kapacitás\2018_2019\2018_10_01_\[MER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2">
        <f>VLOOKUP(Y442,'\\sioffl3\Kapacitas\Kapacit_2\0_0_0_Kapacitások\1_Fizikai_kapacitás\2018_2019\2018_10_01_\[MER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3">
        <f>VLOOKUP(Y443,'\\sioffl3\Kapacitas\Kapacit_2\0_0_0_Kapacitások\1_Fizikai_kapacitás\2018_2019\2018_10_01_\[MER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4">
        <f>VLOOKUP(Y444,'\\sioffl3\Kapacitas\Kapacit_2\0_0_0_Kapacitások\1_Fizikai_kapacitás\2018_2019\2018_10_01_\[MER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5">
        <f>VLOOKUP(Y445,'\\sioffl3\Kapacitas\Kapacit_2\0_0_0_Kapacitások\1_Fizikai_kapacitás\2018_2019\2018_10_01_\[MER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6">
        <f>VLOOKUP(Y446,'\\sioffl3\Kapacitas\Kapacit_2\0_0_0_Kapacitások\1_Fizikai_kapacitás\2018_2019\2018_10_01_\[MER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7">
        <f>VLOOKUP(Y447,'\\sioffl3\Kapacitas\Kapacit_2\0_0_0_Kapacitások\1_Fizikai_kapacitás\2018_2019\2018_10_01_\[MER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8">
        <f>VLOOKUP(Y448,'\\sioffl3\Kapacitas\Kapacit_2\0_0_0_Kapacitások\1_Fizikai_kapacitás\2018_2019\2018_10_01_\[MER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9">
        <f>VLOOKUP(Y449,'\\sioffl3\Kapacitas\Kapacit_2\0_0_0_Kapacitások\1_Fizikai_kapacitás\2018_2019\2018_10_01_\[MER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0">
        <f>VLOOKUP(Y450,'\\sioffl3\Kapacitas\Kapacit_2\0_0_0_Kapacitások\1_Fizikai_kapacitás\2018_2019\2018_10_01_\[MER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1">
        <f>VLOOKUP(Y451,'\\sioffl3\Kapacitas\Kapacit_2\0_0_0_Kapacitások\1_Fizikai_kapacitás\2018_2019\2018_10_01_\[MER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2">
        <f>VLOOKUP(Y452,'\\sioffl3\Kapacitas\Kapacit_2\0_0_0_Kapacitások\1_Fizikai_kapacitás\2018_2019\2018_10_01_\[MER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3">
        <f>VLOOKUP(Y453,'\\sioffl3\Kapacitas\Kapacit_2\0_0_0_Kapacitások\1_Fizikai_kapacitás\2018_2019\2018_10_01_\[MER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4">
        <f>VLOOKUP(Y454,'\\sioffl3\Kapacitas\Kapacit_2\0_0_0_Kapacitások\1_Fizikai_kapacitás\2018_2019\2018_10_01_\[MER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5">
        <f>VLOOKUP(Y455,'\\sioffl3\Kapacitas\Kapacit_2\0_0_0_Kapacitások\1_Fizikai_kapacitás\2018_2019\2018_10_01_\[MER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6">
        <f>VLOOKUP(Y456,'\\sioffl3\Kapacitas\Kapacit_2\0_0_0_Kapacitások\1_Fizikai_kapacitás\2018_2019\2018_10_01_\[MER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7">
        <f>VLOOKUP(Y457,'\\sioffl3\Kapacitas\Kapacit_2\0_0_0_Kapacitások\1_Fizikai_kapacitás\2018_2019\2018_10_01_\[MER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8">
        <f>VLOOKUP(Y458,'\\sioffl3\Kapacitas\Kapacit_2\0_0_0_Kapacitások\1_Fizikai_kapacitás\2018_2019\2018_10_01_\[MER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9">
        <f>VLOOKUP(Y459,'\\sioffl3\Kapacitas\Kapacit_2\0_0_0_Kapacitások\1_Fizikai_kapacitás\2018_2019\2018_10_01_\[MER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0">
        <f>VLOOKUP(Y460,'\\sioffl3\Kapacitas\Kapacit_2\0_0_0_Kapacitások\1_Fizikai_kapacitás\2018_2019\2018_10_01_\[MER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1">
        <f>VLOOKUP(Y461,'\\sioffl3\Kapacitas\Kapacit_2\0_0_0_Kapacitások\1_Fizikai_kapacitás\2018_2019\2018_10_01_\[MER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2">
        <f>VLOOKUP(Y462,'\\sioffl3\Kapacitas\Kapacit_2\0_0_0_Kapacitások\1_Fizikai_kapacitás\2018_2019\2018_10_01_\[MER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3">
        <f>VLOOKUP(Y463,'\\sioffl3\Kapacitas\Kapacit_2\0_0_0_Kapacitások\1_Fizikai_kapacitás\2018_2019\2018_10_01_\[MER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4">
        <f>VLOOKUP(Y464,'\\sioffl3\Kapacitas\Kapacit_2\0_0_0_Kapacitások\1_Fizikai_kapacitás\2018_2019\2018_10_01_\[MER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5">
        <f>VLOOKUP(Y465,'\\sioffl3\Kapacitas\Kapacit_2\0_0_0_Kapacitások\1_Fizikai_kapacitás\2018_2019\2018_10_01_\[MER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6">
        <f>VLOOKUP(Y466,'\\sioffl3\Kapacitas\Kapacit_2\0_0_0_Kapacitások\1_Fizikai_kapacitás\2018_2019\2018_10_01_\[MER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7">
        <f>VLOOKUP(Y467,'\\sioffl3\Kapacitas\Kapacit_2\0_0_0_Kapacitások\1_Fizikai_kapacitás\2018_2019\2018_10_01_\[MER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8">
        <f>VLOOKUP(Y468,'\\sioffl3\Kapacitas\Kapacit_2\0_0_0_Kapacitások\1_Fizikai_kapacitás\2018_2019\2018_10_01_\[MER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9">
        <f>VLOOKUP(Y469,'\\sioffl3\Kapacitas\Kapacit_2\0_0_0_Kapacitások\1_Fizikai_kapacitás\2018_2019\2018_10_01_\[MER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0">
        <f>VLOOKUP(Y470,'\\sioffl3\Kapacitas\Kapacit_2\0_0_0_Kapacitások\1_Fizikai_kapacitás\2018_2019\2018_10_01_\[MER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1">
        <f>VLOOKUP(Y471,'\\sioffl3\Kapacitas\Kapacit_2\0_0_0_Kapacitások\1_Fizikai_kapacitás\2018_2019\2018_10_01_\[MER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2">
        <f>VLOOKUP(Y472,'\\sioffl3\Kapacitas\Kapacit_2\0_0_0_Kapacitások\1_Fizikai_kapacitás\2018_2019\2018_10_01_\[MER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7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76">
        <f>VLOOKUP(Y476,'\\sioffl3\Kapacitas\Kapacit_2\0_0_0_Kapacitások\1_Fizikai_kapacitás\2018_2019\2018_10_01_\[MER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7">
        <f>VLOOKUP(Y477,'\\sioffl3\Kapacitas\Kapacit_2\0_0_0_Kapacitások\1_Fizikai_kapacitás\2018_2019\2018_10_01_\[MER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8">
        <f>VLOOKUP(Y478,'\\sioffl3\Kapacitas\Kapacit_2\0_0_0_Kapacitások\1_Fizikai_kapacitás\2018_2019\2018_10_01_\[MER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9">
        <f>VLOOKUP(Y479,'\\sioffl3\Kapacitas\Kapacit_2\0_0_0_Kapacitások\1_Fizikai_kapacitás\2018_2019\2018_10_01_\[MER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0">
        <f>VLOOKUP(Y480,'\\sioffl3\Kapacitas\Kapacit_2\0_0_0_Kapacitások\1_Fizikai_kapacitás\2018_2019\2018_10_01_\[MER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2">
        <f>VLOOKUP(Y482,'\\sioffl3\Kapacitas\Kapacit_2\0_0_0_Kapacitások\1_Fizikai_kapacitás\2018_2019\2018_10_01_\[MER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3">
        <f>VLOOKUP(Y483,'\\sioffl3\Kapacitas\Kapacit_2\0_0_0_Kapacitások\1_Fizikai_kapacitás\2018_2019\2018_10_01_\[MER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5">
        <v>11.388403</v>
      </nc>
      <ndxf>
        <font>
          <b/>
          <sz val="11"/>
          <family val="2"/>
        </font>
        <alignment vertical="center"/>
      </ndxf>
    </rcc>
    <rcc rId="0" sId="2" dxf="1">
      <nc r="AK486">
        <f>VLOOKUP(Y486,'\\sioffl3\Kapacitas\Kapacit_2\0_0_0_Kapacitások\1_Fizikai_kapacitás\2018_2019\2018_10_01_\[MER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7">
        <f>VLOOKUP(Y487,'\\sioffl3\Kapacitas\Kapacit_2\0_0_0_Kapacitások\1_Fizikai_kapacitás\2018_2019\2018_10_01_\[MER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8">
        <f>VLOOKUP(Y488,'\\sioffl3\Kapacitas\Kapacit_2\0_0_0_Kapacitások\1_Fizikai_kapacitás\2018_2019\2018_10_01_\[MER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9">
        <f>VLOOKUP(Y489,'\\sioffl3\Kapacitas\Kapacit_2\0_0_0_Kapacitások\1_Fizikai_kapacitás\2018_2019\2018_10_01_\[MER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0">
        <f>VLOOKUP(Y490,'\\sioffl3\Kapacitas\Kapacit_2\0_0_0_Kapacitások\1_Fizikai_kapacitás\2018_2019\2018_10_01_\[MER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2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5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96">
        <f>VLOOKUP(Y496,'\\sioffl3\Kapacitas\Kapacit_2\0_0_0_Kapacitások\1_Fizikai_kapacitás\2018_2019\2018_10_01_\[MER Partnereknek 2018_10_01_2019_09_30_Rev_0.xls]Kiadási pontok'!$B$3:$E$485,4,FALSE)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0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Y$2:$AK$505" dn="Z_22DCB34F_2C24_4230_98F6_DAF7677861F8_.wvu.PrintArea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Y$2:$AK$505" dn="Z_70379542_B2D6_40D2_80AE_F1B0F6194280_.wvu.PrintArea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2018/2019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MJ/m3</t>
        </is>
      </nc>
      <ndxf>
        <font>
          <b/>
          <sz val="11"/>
          <family val="2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</dxf>
    </rfmt>
    <rcc rId="0" sId="2" dxf="1">
      <nc r="AK5">
        <f>VLOOKUP(Y5,'\\sioffl3\Kapacitas\Kapacit_2\0_0_0_Kapacitások\1_Fizikai_kapacitás\2018_2019\2018_10_01_\[MER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">
        <f>VLOOKUP(Y6,'\\sioffl3\Kapacitas\Kapacit_2\0_0_0_Kapacitások\1_Fizikai_kapacitás\2018_2019\2018_10_01_\[MER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">
        <f>VLOOKUP(Y7,'\\sioffl3\Kapacitas\Kapacit_2\0_0_0_Kapacitások\1_Fizikai_kapacitás\2018_2019\2018_10_01_\[MER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">
        <f>VLOOKUP(Y8,'\\sioffl3\Kapacitas\Kapacit_2\0_0_0_Kapacitások\1_Fizikai_kapacitás\2018_2019\2018_10_01_\[MER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">
        <f>VLOOKUP(Y9,'\\sioffl3\Kapacitas\Kapacit_2\0_0_0_Kapacitások\1_Fizikai_kapacitás\2018_2019\2018_10_01_\[MER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">
        <f>VLOOKUP(Y10,'\\sioffl3\Kapacitas\Kapacit_2\0_0_0_Kapacitások\1_Fizikai_kapacitás\2018_2019\2018_10_01_\[MER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">
        <f>VLOOKUP(Y11,'\\sioffl3\Kapacitas\Kapacit_2\0_0_0_Kapacitások\1_Fizikai_kapacitás\2018_2019\2018_10_01_\[MER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">
        <f>VLOOKUP(Y12,'\\sioffl3\Kapacitas\Kapacit_2\0_0_0_Kapacitások\1_Fizikai_kapacitás\2018_2019\2018_10_01_\[MER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">
        <f>VLOOKUP(Y13,'\\sioffl3\Kapacitas\Kapacit_2\0_0_0_Kapacitások\1_Fizikai_kapacitás\2018_2019\2018_10_01_\[MER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">
        <f>VLOOKUP(Y14,'\\sioffl3\Kapacitas\Kapacit_2\0_0_0_Kapacitások\1_Fizikai_kapacitás\2018_2019\2018_10_01_\[MER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">
        <f>VLOOKUP(Y15,'\\sioffl3\Kapacitas\Kapacit_2\0_0_0_Kapacitások\1_Fizikai_kapacitás\2018_2019\2018_10_01_\[MER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">
        <f>VLOOKUP(Y16,'\\sioffl3\Kapacitas\Kapacit_2\0_0_0_Kapacitások\1_Fizikai_kapacitás\2018_2019\2018_10_01_\[MER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">
        <f>VLOOKUP(Y17,'\\sioffl3\Kapacitas\Kapacit_2\0_0_0_Kapacitások\1_Fizikai_kapacitás\2018_2019\2018_10_01_\[MER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">
        <v>30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">
        <f>VLOOKUP(Y19,'\\sioffl3\Kapacitas\Kapacit_2\0_0_0_Kapacitások\1_Fizikai_kapacitás\2018_2019\2018_10_01_\[MER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">
        <f>VLOOKUP(Y20,'\\sioffl3\Kapacitas\Kapacit_2\0_0_0_Kapacitások\1_Fizikai_kapacitás\2018_2019\2018_10_01_\[MER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">
        <f>VLOOKUP(Y21,'\\sioffl3\Kapacitas\Kapacit_2\0_0_0_Kapacitások\1_Fizikai_kapacitás\2018_2019\2018_10_01_\[MER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">
        <f>VLOOKUP(Y22,'\\sioffl3\Kapacitas\Kapacit_2\0_0_0_Kapacitások\1_Fizikai_kapacitás\2018_2019\2018_10_01_\[MER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">
        <f>VLOOKUP(Y23,'\\sioffl3\Kapacitas\Kapacit_2\0_0_0_Kapacitások\1_Fizikai_kapacitás\2018_2019\2018_10_01_\[MER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2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25">
        <f>VLOOKUP(Y25,'\\sioffl3\Kapacitas\Kapacit_2\0_0_0_Kapacitások\1_Fizikai_kapacitás\2018_2019\2018_10_01_\[MER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">
        <f>VLOOKUP(Y26,'\\sioffl3\Kapacitas\Kapacit_2\0_0_0_Kapacitások\1_Fizikai_kapacitás\2018_2019\2018_10_01_\[MER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">
        <f>VLOOKUP(Y27,'\\sioffl3\Kapacitas\Kapacit_2\0_0_0_Kapacitások\1_Fizikai_kapacitás\2018_2019\2018_10_01_\[MER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">
        <f>VLOOKUP(Y28,'\\sioffl3\Kapacitas\Kapacit_2\0_0_0_Kapacitások\1_Fizikai_kapacitás\2018_2019\2018_10_01_\[MER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">
        <f>VLOOKUP(Y29,'\\sioffl3\Kapacitas\Kapacit_2\0_0_0_Kapacitások\1_Fizikai_kapacitás\2018_2019\2018_10_01_\[MER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">
        <f>VLOOKUP(Y30,'\\sioffl3\Kapacitas\Kapacit_2\0_0_0_Kapacitások\1_Fizikai_kapacitás\2018_2019\2018_10_01_\[MER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">
        <f>VLOOKUP(Y31,'\\sioffl3\Kapacitas\Kapacit_2\0_0_0_Kapacitások\1_Fizikai_kapacitás\2018_2019\2018_10_01_\[MER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">
        <f>VLOOKUP(Y32,'\\sioffl3\Kapacitas\Kapacit_2\0_0_0_Kapacitások\1_Fizikai_kapacitás\2018_2019\2018_10_01_\[MER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">
        <f>VLOOKUP(Y33,'\\sioffl3\Kapacitas\Kapacit_2\0_0_0_Kapacitások\1_Fizikai_kapacitás\2018_2019\2018_10_01_\[MER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">
        <f>VLOOKUP(Y34,'\\sioffl3\Kapacitas\Kapacit_2\0_0_0_Kapacitások\1_Fizikai_kapacitás\2018_2019\2018_10_01_\[MER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">
        <f>VLOOKUP(Y35,'\\sioffl3\Kapacitas\Kapacit_2\0_0_0_Kapacitások\1_Fizikai_kapacitás\2018_2019\2018_10_01_\[MER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">
        <f>VLOOKUP(Y36,'\\sioffl3\Kapacitas\Kapacit_2\0_0_0_Kapacitások\1_Fizikai_kapacitás\2018_2019\2018_10_01_\[MER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">
        <f>VLOOKUP(Y37,'\\sioffl3\Kapacitas\Kapacit_2\0_0_0_Kapacitások\1_Fizikai_kapacitás\2018_2019\2018_10_01_\[MER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">
        <f>VLOOKUP(Y38,'\\sioffl3\Kapacitas\Kapacit_2\0_0_0_Kapacitások\1_Fizikai_kapacitás\2018_2019\2018_10_01_\[MER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">
        <f>VLOOKUP(Y39,'\\sioffl3\Kapacitas\Kapacit_2\0_0_0_Kapacitások\1_Fizikai_kapacitás\2018_2019\2018_10_01_\[MER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">
        <f>VLOOKUP(Y40,'\\sioffl3\Kapacitas\Kapacit_2\0_0_0_Kapacitások\1_Fizikai_kapacitás\2018_2019\2018_10_01_\[MER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">
        <f>VLOOKUP(Y41,'\\sioffl3\Kapacitas\Kapacit_2\0_0_0_Kapacitások\1_Fizikai_kapacitás\2018_2019\2018_10_01_\[MER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">
        <f>VLOOKUP(Y42,'\\sioffl3\Kapacitas\Kapacit_2\0_0_0_Kapacitások\1_Fizikai_kapacitás\2018_2019\2018_10_01_\[MER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">
        <f>VLOOKUP(Y43,'\\sioffl3\Kapacitas\Kapacit_2\0_0_0_Kapacitások\1_Fizikai_kapacitás\2018_2019\2018_10_01_\[MER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">
        <f>VLOOKUP(Y45,'\\sioffl3\Kapacitas\Kapacit_2\0_0_0_Kapacitások\1_Fizikai_kapacitás\2018_2019\2018_10_01_\[MER Partnereknek 2018_10_01_2019_09_30_Rev_0.xls]Kiadási pontok'!$B$3:$H$491,7,FALSE)</f>
      </nc>
      <ndxf>
        <font>
          <b/>
          <sz val="11"/>
          <color rgb="FFFF0000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">
        <f>VLOOKUP(Y45,'\\sioffl3\Kapacitas\Kapacit_2\0_0_0_Kapacitások\1_Fizikai_kapacitás\2018_2019\2018_10_01_\[MER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">
        <f>VLOOKUP(Y46,'\\sioffl3\Kapacitas\Kapacit_2\0_0_0_Kapacitások\1_Fizikai_kapacitás\2018_2019\2018_10_01_\[MER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">
        <f>VLOOKUP(Y47,'\\sioffl3\Kapacitas\Kapacit_2\0_0_0_Kapacitások\1_Fizikai_kapacitás\2018_2019\2018_10_01_\[MER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">
        <v>33.75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">
        <f>VLOOKUP(Y49,'\\sioffl3\Kapacitas\Kapacit_2\0_0_0_Kapacitások\1_Fizikai_kapacitás\2018_2019\2018_10_01_\[MER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0">
        <f>VLOOKUP(Y50,'\\sioffl3\Kapacitas\Kapacit_2\0_0_0_Kapacitások\1_Fizikai_kapacitás\2018_2019\2018_10_01_\[MER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1">
        <f>VLOOKUP(Y51,'\\sioffl3\Kapacitas\Kapacit_2\0_0_0_Kapacitások\1_Fizikai_kapacitás\2018_2019\2018_10_01_\[MER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2">
        <f>VLOOKUP(Y52,'\\sioffl3\Kapacitas\Kapacit_2\0_0_0_Kapacitások\1_Fizikai_kapacitás\2018_2019\2018_10_01_\[MER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3">
        <f>VLOOKUP(Y53,'\\sioffl3\Kapacitas\Kapacit_2\0_0_0_Kapacitások\1_Fizikai_kapacitás\2018_2019\2018_10_01_\[MER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4">
        <f>VLOOKUP(Y54,'\\sioffl3\Kapacitas\Kapacit_2\0_0_0_Kapacitások\1_Fizikai_kapacitás\2018_2019\2018_10_01_\[MER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5">
        <f>VLOOKUP(Y55,'\\sioffl3\Kapacitas\Kapacit_2\0_0_0_Kapacitások\1_Fizikai_kapacitás\2018_2019\2018_10_01_\[MER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6">
        <f>VLOOKUP(Y56,'\\sioffl3\Kapacitas\Kapacit_2\0_0_0_Kapacitások\1_Fizikai_kapacitás\2018_2019\2018_10_01_\[MER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7">
        <f>VLOOKUP(Y57,'\\sioffl3\Kapacitas\Kapacit_2\0_0_0_Kapacitások\1_Fizikai_kapacitás\2018_2019\2018_10_01_\[MER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8">
        <f>VLOOKUP(Y58,'\\sioffl3\Kapacitas\Kapacit_2\0_0_0_Kapacitások\1_Fizikai_kapacitás\2018_2019\2018_10_01_\[MER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9">
        <f>VLOOKUP(Y59,'\\sioffl3\Kapacitas\Kapacit_2\0_0_0_Kapacitások\1_Fizikai_kapacitás\2018_2019\2018_10_01_\[MER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0">
        <f>VLOOKUP(Y60,'\\sioffl3\Kapacitas\Kapacit_2\0_0_0_Kapacitások\1_Fizikai_kapacitás\2018_2019\2018_10_01_\[MER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1">
        <f>VLOOKUP(Y61,'\\sioffl3\Kapacitas\Kapacit_2\0_0_0_Kapacitások\1_Fizikai_kapacitás\2018_2019\2018_10_01_\[MER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2">
        <f>VLOOKUP(Y62,'\\sioffl3\Kapacitas\Kapacit_2\0_0_0_Kapacitások\1_Fizikai_kapacitás\2018_2019\2018_10_01_\[MER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3">
        <f>VLOOKUP(Y63,'\\sioffl3\Kapacitas\Kapacit_2\0_0_0_Kapacitások\1_Fizikai_kapacitás\2018_2019\2018_10_01_\[MER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4">
        <f>VLOOKUP(Y64,'\\sioffl3\Kapacitas\Kapacit_2\0_0_0_Kapacitások\1_Fizikai_kapacitás\2018_2019\2018_10_01_\[MER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5">
        <f>VLOOKUP(Y65,'\\sioffl3\Kapacitas\Kapacit_2\0_0_0_Kapacitások\1_Fizikai_kapacitás\2018_2019\2018_10_01_\[MER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6">
        <f>VLOOKUP(Y66,'\\sioffl3\Kapacitas\Kapacit_2\0_0_0_Kapacitások\1_Fizikai_kapacitás\2018_2019\2018_10_01_\[MER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7">
        <f>VLOOKUP(Y67,'\\sioffl3\Kapacitas\Kapacit_2\0_0_0_Kapacitások\1_Fizikai_kapacitás\2018_2019\2018_10_01_\[MER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8">
        <f>VLOOKUP(Y68,'\\sioffl3\Kapacitas\Kapacit_2\0_0_0_Kapacitások\1_Fizikai_kapacitás\2018_2019\2018_10_01_\[MER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9">
        <f>VLOOKUP(Y69,'\\sioffl3\Kapacitas\Kapacit_2\0_0_0_Kapacitások\1_Fizikai_kapacitás\2018_2019\2018_10_01_\[MER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0">
        <f>VLOOKUP(Y70,'\\sioffl3\Kapacitas\Kapacit_2\0_0_0_Kapacitások\1_Fizikai_kapacitás\2018_2019\2018_10_01_\[MER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1">
        <f>VLOOKUP(Y71,'\\sioffl3\Kapacitas\Kapacit_2\0_0_0_Kapacitások\1_Fizikai_kapacitás\2018_2019\2018_10_01_\[MER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2">
        <f>VLOOKUP(Y72,'\\sioffl3\Kapacitas\Kapacit_2\0_0_0_Kapacitások\1_Fizikai_kapacitás\2018_2019\2018_10_01_\[MER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3">
        <f>VLOOKUP(Y73,'\\sioffl3\Kapacitas\Kapacit_2\0_0_0_Kapacitások\1_Fizikai_kapacitás\2018_2019\2018_10_01_\[MER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4">
        <f>VLOOKUP(Y74,'\\sioffl3\Kapacitas\Kapacit_2\0_0_0_Kapacitások\1_Fizikai_kapacitás\2018_2019\2018_10_01_\[MER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5">
        <f>VLOOKUP(Y75,'\\sioffl3\Kapacitas\Kapacit_2\0_0_0_Kapacitások\1_Fizikai_kapacitás\2018_2019\2018_10_01_\[MER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6">
        <f>VLOOKUP(Y76,'\\sioffl3\Kapacitas\Kapacit_2\0_0_0_Kapacitások\1_Fizikai_kapacitás\2018_2019\2018_10_01_\[MER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7">
        <f>VLOOKUP(Y77,'\\sioffl3\Kapacitas\Kapacit_2\0_0_0_Kapacitások\1_Fizikai_kapacitás\2018_2019\2018_10_01_\[MER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8">
        <f>VLOOKUP(Y78,'\\sioffl3\Kapacitas\Kapacit_2\0_0_0_Kapacitások\1_Fizikai_kapacitás\2018_2019\2018_10_01_\[MER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9">
        <f>VLOOKUP(Y79,'\\sioffl3\Kapacitas\Kapacit_2\0_0_0_Kapacitások\1_Fizikai_kapacitás\2018_2019\2018_10_01_\[MER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0">
        <f>VLOOKUP(Y80,'\\sioffl3\Kapacitas\Kapacit_2\0_0_0_Kapacitások\1_Fizikai_kapacitás\2018_2019\2018_10_01_\[MER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1">
        <f>VLOOKUP(Y81,'\\sioffl3\Kapacitas\Kapacit_2\0_0_0_Kapacitások\1_Fizikai_kapacitás\2018_2019\2018_10_01_\[MER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2">
        <f>VLOOKUP(Y82,'\\sioffl3\Kapacitas\Kapacit_2\0_0_0_Kapacitások\1_Fizikai_kapacitás\2018_2019\2018_10_01_\[MER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3">
        <f>VLOOKUP(Y83,'\\sioffl3\Kapacitas\Kapacit_2\0_0_0_Kapacitások\1_Fizikai_kapacitás\2018_2019\2018_10_01_\[MER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4">
        <f>VLOOKUP(Y84,'\\sioffl3\Kapacitas\Kapacit_2\0_0_0_Kapacitások\1_Fizikai_kapacitás\2018_2019\2018_10_01_\[MER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5">
        <f>VLOOKUP(Y85,'\\sioffl3\Kapacitas\Kapacit_2\0_0_0_Kapacitások\1_Fizikai_kapacitás\2018_2019\2018_10_01_\[MER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6">
        <f>VLOOKUP(Y86,'\\sioffl3\Kapacitas\Kapacit_2\0_0_0_Kapacitások\1_Fizikai_kapacitás\2018_2019\2018_10_01_\[MER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7">
        <f>VLOOKUP(Y87,'\\sioffl3\Kapacitas\Kapacit_2\0_0_0_Kapacitások\1_Fizikai_kapacitás\2018_2019\2018_10_01_\[MER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8">
        <f>VLOOKUP(Y88,'\\sioffl3\Kapacitas\Kapacit_2\0_0_0_Kapacitások\1_Fizikai_kapacitás\2018_2019\2018_10_01_\[MER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9">
        <f>VLOOKUP(Y89,'\\sioffl3\Kapacitas\Kapacit_2\0_0_0_Kapacitások\1_Fizikai_kapacitás\2018_2019\2018_10_01_\[MER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0">
        <f>VLOOKUP(Y90,'\\sioffl3\Kapacitas\Kapacit_2\0_0_0_Kapacitások\1_Fizikai_kapacitás\2018_2019\2018_10_01_\[MER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1">
        <f>VLOOKUP(Y91,'\\sioffl3\Kapacitas\Kapacit_2\0_0_0_Kapacitások\1_Fizikai_kapacitás\2018_2019\2018_10_01_\[MER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2">
        <f>VLOOKUP(Y92,'\\sioffl3\Kapacitas\Kapacit_2\0_0_0_Kapacitások\1_Fizikai_kapacitás\2018_2019\2018_10_01_\[MER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3">
        <f>VLOOKUP(Y93,'\\sioffl3\Kapacitas\Kapacit_2\0_0_0_Kapacitások\1_Fizikai_kapacitás\2018_2019\2018_10_01_\[MER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4">
        <f>VLOOKUP(Y94,'\\sioffl3\Kapacitas\Kapacit_2\0_0_0_Kapacitások\1_Fizikai_kapacitás\2018_2019\2018_10_01_\[MER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5">
        <f>VLOOKUP(Y95,'\\sioffl3\Kapacitas\Kapacit_2\0_0_0_Kapacitások\1_Fizikai_kapacitás\2018_2019\2018_10_01_\[MER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6">
        <f>VLOOKUP(Y96,'\\sioffl3\Kapacitas\Kapacit_2\0_0_0_Kapacitások\1_Fizikai_kapacitás\2018_2019\2018_10_01_\[MER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7">
        <f>VLOOKUP(Y97,'\\sioffl3\Kapacitas\Kapacit_2\0_0_0_Kapacitások\1_Fizikai_kapacitás\2018_2019\2018_10_01_\[MER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8">
        <f>AK96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9">
        <f>VLOOKUP(Y99,'\\sioffl3\Kapacitas\Kapacit_2\0_0_0_Kapacitások\1_Fizikai_kapacitás\2018_2019\2018_10_01_\[MER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0">
        <f>VLOOKUP(Y100,'\\sioffl3\Kapacitas\Kapacit_2\0_0_0_Kapacitások\1_Fizikai_kapacitás\2018_2019\2018_10_01_\[MER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1">
        <f>VLOOKUP(Y101,'\\sioffl3\Kapacitas\Kapacit_2\0_0_0_Kapacitások\1_Fizikai_kapacitás\2018_2019\2018_10_01_\[MER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2">
        <f>VLOOKUP(Y102,'\\sioffl3\Kapacitas\Kapacit_2\0_0_0_Kapacitások\1_Fizikai_kapacitás\2018_2019\2018_10_01_\[MER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3">
        <f>VLOOKUP(Y103,'\\sioffl3\Kapacitas\Kapacit_2\0_0_0_Kapacitások\1_Fizikai_kapacitás\2018_2019\2018_10_01_\[MER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4">
        <f>VLOOKUP(Y104,'\\sioffl3\Kapacitas\Kapacit_2\0_0_0_Kapacitások\1_Fizikai_kapacitás\2018_2019\2018_10_01_\[MER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5">
        <f>VLOOKUP(Y105,'\\sioffl3\Kapacitas\Kapacit_2\0_0_0_Kapacitások\1_Fizikai_kapacitás\2018_2019\2018_10_01_\[MER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6">
        <f>VLOOKUP(Y106,'\\sioffl3\Kapacitas\Kapacit_2\0_0_0_Kapacitások\1_Fizikai_kapacitás\2018_2019\2018_10_01_\[MER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7">
        <f>VLOOKUP(Y107,'\\sioffl3\Kapacitas\Kapacit_2\0_0_0_Kapacitások\1_Fizikai_kapacitás\2018_2019\2018_10_01_\[MER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8">
        <f>VLOOKUP(Y108,'\\sioffl3\Kapacitas\Kapacit_2\0_0_0_Kapacitások\1_Fizikai_kapacitás\2018_2019\2018_10_01_\[MER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9">
        <f>VLOOKUP(Y109,'\\sioffl3\Kapacitas\Kapacit_2\0_0_0_Kapacitások\1_Fizikai_kapacitás\2018_2019\2018_10_01_\[MER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0">
        <f>VLOOKUP(Y110,'\\sioffl3\Kapacitas\Kapacit_2\0_0_0_Kapacitások\1_Fizikai_kapacitás\2018_2019\2018_10_01_\[MER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1">
        <f>VLOOKUP(Y111,'\\sioffl3\Kapacitas\Kapacit_2\0_0_0_Kapacitások\1_Fizikai_kapacitás\2018_2019\2018_10_01_\[MER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2">
        <f>VLOOKUP(Y112,'\\sioffl3\Kapacitas\Kapacit_2\0_0_0_Kapacitások\1_Fizikai_kapacitás\2018_2019\2018_10_01_\[MER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3">
        <f>VLOOKUP(Y113,'\\sioffl3\Kapacitas\Kapacit_2\0_0_0_Kapacitások\1_Fizikai_kapacitás\2018_2019\2018_10_01_\[MER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4">
        <f>VLOOKUP(Y114,'\\sioffl3\Kapacitas\Kapacit_2\0_0_0_Kapacitások\1_Fizikai_kapacitás\2018_2019\2018_10_01_\[MER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5">
        <f>VLOOKUP(Y115,'\\sioffl3\Kapacitas\Kapacit_2\0_0_0_Kapacitások\1_Fizikai_kapacitás\2018_2019\2018_10_01_\[MER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6">
        <f>VLOOKUP(Y116,'\\sioffl3\Kapacitas\Kapacit_2\0_0_0_Kapacitások\1_Fizikai_kapacitás\2018_2019\2018_10_01_\[MER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7">
        <f>VLOOKUP(Y117,'\\sioffl3\Kapacitas\Kapacit_2\0_0_0_Kapacitások\1_Fizikai_kapacitás\2018_2019\2018_10_01_\[MER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8">
        <f>VLOOKUP(Y118,'\\sioffl3\Kapacitas\Kapacit_2\0_0_0_Kapacitások\1_Fizikai_kapacitás\2018_2019\2018_10_01_\[MER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9">
        <f>VLOOKUP(Y119,'\\sioffl3\Kapacitas\Kapacit_2\0_0_0_Kapacitások\1_Fizikai_kapacitás\2018_2019\2018_10_01_\[MER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0">
        <f>VLOOKUP(Y120,'\\sioffl3\Kapacitas\Kapacit_2\0_0_0_Kapacitások\1_Fizikai_kapacitás\2018_2019\2018_10_01_\[MER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1">
        <f>VLOOKUP(Y121,'\\sioffl3\Kapacitas\Kapacit_2\0_0_0_Kapacitások\1_Fizikai_kapacitás\2018_2019\2018_10_01_\[MER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2">
        <f>VLOOKUP(Y122,'\\sioffl3\Kapacitas\Kapacit_2\0_0_0_Kapacitások\1_Fizikai_kapacitás\2018_2019\2018_10_01_\[MER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3">
        <f>VLOOKUP(Y123,'\\sioffl3\Kapacitas\Kapacit_2\0_0_0_Kapacitások\1_Fizikai_kapacitás\2018_2019\2018_10_01_\[MER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4">
        <f>VLOOKUP(Y124,'\\sioffl3\Kapacitas\Kapacit_2\0_0_0_Kapacitások\1_Fizikai_kapacitás\2018_2019\2018_10_01_\[MER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5">
        <f>VLOOKUP(Y125,'\\sioffl3\Kapacitas\Kapacit_2\0_0_0_Kapacitások\1_Fizikai_kapacitás\2018_2019\2018_10_01_\[MER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6">
        <f>VLOOKUP(Y126,'\\sioffl3\Kapacitas\Kapacit_2\0_0_0_Kapacitások\1_Fizikai_kapacitás\2018_2019\2018_10_01_\[MER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7">
        <f>VLOOKUP(Y127,'\\sioffl3\Kapacitas\Kapacit_2\0_0_0_Kapacitások\1_Fizikai_kapacitás\2018_2019\2018_10_01_\[MER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8">
        <f>VLOOKUP(Y128,'\\sioffl3\Kapacitas\Kapacit_2\0_0_0_Kapacitások\1_Fizikai_kapacitás\2018_2019\2018_10_01_\[MER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9">
        <f>VLOOKUP(Y129,'\\sioffl3\Kapacitas\Kapacit_2\0_0_0_Kapacitások\1_Fizikai_kapacitás\2018_2019\2018_10_01_\[MER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0">
        <f>VLOOKUP(Y130,'\\sioffl3\Kapacitas\Kapacit_2\0_0_0_Kapacitások\1_Fizikai_kapacitás\2018_2019\2018_10_01_\[MER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1">
        <f>VLOOKUP(Y131,'\\sioffl3\Kapacitas\Kapacit_2\0_0_0_Kapacitások\1_Fizikai_kapacitás\2018_2019\2018_10_01_\[MER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2">
        <f>VLOOKUP(Y132,'\\sioffl3\Kapacitas\Kapacit_2\0_0_0_Kapacitások\1_Fizikai_kapacitás\2018_2019\2018_10_01_\[MER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3">
        <f>VLOOKUP(Y133,'\\sioffl3\Kapacitas\Kapacit_2\0_0_0_Kapacitások\1_Fizikai_kapacitás\2018_2019\2018_10_01_\[MER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4">
        <f>VLOOKUP(Y134,'\\sioffl3\Kapacitas\Kapacit_2\0_0_0_Kapacitások\1_Fizikai_kapacitás\2018_2019\2018_10_01_\[MER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5">
        <f>VLOOKUP(Y135,'\\sioffl3\Kapacitas\Kapacit_2\0_0_0_Kapacitások\1_Fizikai_kapacitás\2018_2019\2018_10_01_\[MER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6">
        <f>VLOOKUP(Y136,'\\sioffl3\Kapacitas\Kapacit_2\0_0_0_Kapacitások\1_Fizikai_kapacitás\2018_2019\2018_10_01_\[MER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7">
        <f>VLOOKUP(Y137,'\\sioffl3\Kapacitas\Kapacit_2\0_0_0_Kapacitások\1_Fizikai_kapacitás\2018_2019\2018_10_01_\[MER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8">
        <f>VLOOKUP(Y138,'\\sioffl3\Kapacitas\Kapacit_2\0_0_0_Kapacitások\1_Fizikai_kapacitás\2018_2019\2018_10_01_\[MER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9">
        <f>VLOOKUP(Y139,'\\sioffl3\Kapacitas\Kapacit_2\0_0_0_Kapacitások\1_Fizikai_kapacitás\2018_2019\2018_10_01_\[MER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0">
        <f>VLOOKUP(Y140,'\\sioffl3\Kapacitas\Kapacit_2\0_0_0_Kapacitások\1_Fizikai_kapacitás\2018_2019\2018_10_01_\[MER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1">
        <f>VLOOKUP(Y141,'\\sioffl3\Kapacitas\Kapacit_2\0_0_0_Kapacitások\1_Fizikai_kapacitás\2018_2019\2018_10_01_\[MER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2">
        <f>VLOOKUP(Y142,'\\sioffl3\Kapacitas\Kapacit_2\0_0_0_Kapacitások\1_Fizikai_kapacitás\2018_2019\2018_10_01_\[MER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3">
        <f>VLOOKUP(Y143,'\\sioffl3\Kapacitas\Kapacit_2\0_0_0_Kapacitások\1_Fizikai_kapacitás\2018_2019\2018_10_01_\[MER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4">
        <f>VLOOKUP(Y144,'\\sioffl3\Kapacitas\Kapacit_2\0_0_0_Kapacitások\1_Fizikai_kapacitás\2018_2019\2018_10_01_\[MER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5">
        <f>VLOOKUP(Y145,'\\sioffl3\Kapacitas\Kapacit_2\0_0_0_Kapacitások\1_Fizikai_kapacitás\2018_2019\2018_10_01_\[MER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6">
        <f>VLOOKUP(Y146,'\\sioffl3\Kapacitas\Kapacit_2\0_0_0_Kapacitások\1_Fizikai_kapacitás\2018_2019\2018_10_01_\[MER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7">
        <f>VLOOKUP(Y147,'\\sioffl3\Kapacitas\Kapacit_2\0_0_0_Kapacitások\1_Fizikai_kapacitás\2018_2019\2018_10_01_\[MER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8">
        <f>VLOOKUP(Y148,'\\sioffl3\Kapacitas\Kapacit_2\0_0_0_Kapacitások\1_Fizikai_kapacitás\2018_2019\2018_10_01_\[MER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9">
        <f>VLOOKUP(Y149,'\\sioffl3\Kapacitas\Kapacit_2\0_0_0_Kapacitások\1_Fizikai_kapacitás\2018_2019\2018_10_01_\[MER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0">
        <f>VLOOKUP(Y150,'\\sioffl3\Kapacitas\Kapacit_2\0_0_0_Kapacitások\1_Fizikai_kapacitás\2018_2019\2018_10_01_\[MER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1">
        <f>VLOOKUP(Y151,'\\sioffl3\Kapacitas\Kapacit_2\0_0_0_Kapacitások\1_Fizikai_kapacitás\2018_2019\2018_10_01_\[MER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2">
        <f>VLOOKUP(Y152,'\\sioffl3\Kapacitas\Kapacit_2\0_0_0_Kapacitások\1_Fizikai_kapacitás\2018_2019\2018_10_01_\[MER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3">
        <f>VLOOKUP(Y153,'\\sioffl3\Kapacitas\Kapacit_2\0_0_0_Kapacitások\1_Fizikai_kapacitás\2018_2019\2018_10_01_\[MER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4">
        <f>VLOOKUP(Y154,'\\sioffl3\Kapacitas\Kapacit_2\0_0_0_Kapacitások\1_Fizikai_kapacitás\2018_2019\2018_10_01_\[MER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5">
        <f>VLOOKUP(Y155,'\\sioffl3\Kapacitas\Kapacit_2\0_0_0_Kapacitások\1_Fizikai_kapacitás\2018_2019\2018_10_01_\[MER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6">
        <f>VLOOKUP(Y156,'\\sioffl3\Kapacitas\Kapacit_2\0_0_0_Kapacitások\1_Fizikai_kapacitás\2018_2019\2018_10_01_\[MER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7">
        <f>VLOOKUP(Y157,'\\sioffl3\Kapacitas\Kapacit_2\0_0_0_Kapacitások\1_Fizikai_kapacitás\2018_2019\2018_10_01_\[MER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8">
        <f>VLOOKUP(Y158,'\\sioffl3\Kapacitas\Kapacit_2\0_0_0_Kapacitások\1_Fizikai_kapacitás\2018_2019\2018_10_01_\[MER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9">
        <f>VLOOKUP(Y159,'\\sioffl3\Kapacitas\Kapacit_2\0_0_0_Kapacitások\1_Fizikai_kapacitás\2018_2019\2018_10_01_\[MER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0">
        <f>VLOOKUP(Y160,'\\sioffl3\Kapacitas\Kapacit_2\0_0_0_Kapacitások\1_Fizikai_kapacitás\2018_2019\2018_10_01_\[MER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1">
        <f>VLOOKUP(Y161,'\\sioffl3\Kapacitas\Kapacit_2\0_0_0_Kapacitások\1_Fizikai_kapacitás\2018_2019\2018_10_01_\[MER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2">
        <f>VLOOKUP(Y162,'\\sioffl3\Kapacitas\Kapacit_2\0_0_0_Kapacitások\1_Fizikai_kapacitás\2018_2019\2018_10_01_\[MER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3">
        <f>VLOOKUP(Y163,'\\sioffl3\Kapacitas\Kapacit_2\0_0_0_Kapacitások\1_Fizikai_kapacitás\2018_2019\2018_10_01_\[MER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4">
        <f>VLOOKUP(Y164,'\\sioffl3\Kapacitas\Kapacit_2\0_0_0_Kapacitások\1_Fizikai_kapacitás\2018_2019\2018_10_01_\[MER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5">
        <f>VLOOKUP(Y165,'\\sioffl3\Kapacitas\Kapacit_2\0_0_0_Kapacitások\1_Fizikai_kapacitás\2018_2019\2018_10_01_\[MER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6">
        <f>VLOOKUP(Y166,'\\sioffl3\Kapacitas\Kapacit_2\0_0_0_Kapacitások\1_Fizikai_kapacitás\2018_2019\2018_10_01_\[MER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7">
        <f>VLOOKUP(Y167,'\\sioffl3\Kapacitas\Kapacit_2\0_0_0_Kapacitások\1_Fizikai_kapacitás\2018_2019\2018_10_01_\[MER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8">
        <f>VLOOKUP(Y168,'\\sioffl3\Kapacitas\Kapacit_2\0_0_0_Kapacitások\1_Fizikai_kapacitás\2018_2019\2018_10_01_\[MER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9">
        <f>VLOOKUP(Y169,'\\sioffl3\Kapacitas\Kapacit_2\0_0_0_Kapacitások\1_Fizikai_kapacitás\2018_2019\2018_10_01_\[MER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0">
        <f>VLOOKUP(Y170,'\\sioffl3\Kapacitas\Kapacit_2\0_0_0_Kapacitások\1_Fizikai_kapacitás\2018_2019\2018_10_01_\[MER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1">
        <f>VLOOKUP(Y171,'\\sioffl3\Kapacitas\Kapacit_2\0_0_0_Kapacitások\1_Fizikai_kapacitás\2018_2019\2018_10_01_\[MER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2">
        <f>VLOOKUP(Y172,'\\sioffl3\Kapacitas\Kapacit_2\0_0_0_Kapacitások\1_Fizikai_kapacitás\2018_2019\2018_10_01_\[MER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3">
        <f>VLOOKUP(Y173,'\\sioffl3\Kapacitas\Kapacit_2\0_0_0_Kapacitások\1_Fizikai_kapacitás\2018_2019\2018_10_01_\[MER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4">
        <f>VLOOKUP(Y174,'\\sioffl3\Kapacitas\Kapacit_2\0_0_0_Kapacitások\1_Fizikai_kapacitás\2018_2019\2018_10_01_\[MER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5">
        <f>VLOOKUP(Y175,'\\sioffl3\Kapacitas\Kapacit_2\0_0_0_Kapacitások\1_Fizikai_kapacitás\2018_2019\2018_10_01_\[MER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6">
        <f>VLOOKUP(Y176,'\\sioffl3\Kapacitas\Kapacit_2\0_0_0_Kapacitások\1_Fizikai_kapacitás\2018_2019\2018_10_01_\[MER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7">
        <f>VLOOKUP(Y177,'\\sioffl3\Kapacitas\Kapacit_2\0_0_0_Kapacitások\1_Fizikai_kapacitás\2018_2019\2018_10_01_\[MER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8">
        <f>VLOOKUP(Y178,'\\sioffl3\Kapacitas\Kapacit_2\0_0_0_Kapacitások\1_Fizikai_kapacitás\2018_2019\2018_10_01_\[MER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9">
        <f>VLOOKUP(Y179,'\\sioffl3\Kapacitas\Kapacit_2\0_0_0_Kapacitások\1_Fizikai_kapacitás\2018_2019\2018_10_01_\[MER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0">
        <f>VLOOKUP(Y180,'\\sioffl3\Kapacitas\Kapacit_2\0_0_0_Kapacitások\1_Fizikai_kapacitás\2018_2019\2018_10_01_\[MER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1">
        <f>VLOOKUP(Y181,'\\sioffl3\Kapacitas\Kapacit_2\0_0_0_Kapacitások\1_Fizikai_kapacitás\2018_2019\2018_10_01_\[MER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2">
        <f>VLOOKUP(Y182,'\\sioffl3\Kapacitas\Kapacit_2\0_0_0_Kapacitások\1_Fizikai_kapacitás\2018_2019\2018_10_01_\[MER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3">
        <f>VLOOKUP(Y183,'\\sioffl3\Kapacitas\Kapacit_2\0_0_0_Kapacitások\1_Fizikai_kapacitás\2018_2019\2018_10_01_\[MER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4">
        <f>VLOOKUP(Y184,'\\sioffl3\Kapacitas\Kapacit_2\0_0_0_Kapacitások\1_Fizikai_kapacitás\2018_2019\2018_10_01_\[MER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5">
        <f>VLOOKUP(Y185,'\\sioffl3\Kapacitas\Kapacit_2\0_0_0_Kapacitások\1_Fizikai_kapacitás\2018_2019\2018_10_01_\[MER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6">
        <f>VLOOKUP(Y186,'\\sioffl3\Kapacitas\Kapacit_2\0_0_0_Kapacitások\1_Fizikai_kapacitás\2018_2019\2018_10_01_\[MER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7">
        <f>VLOOKUP(Y187,'\\sioffl3\Kapacitas\Kapacit_2\0_0_0_Kapacitások\1_Fizikai_kapacitás\2018_2019\2018_10_01_\[MER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8">
        <f>VLOOKUP(Y188,'\\sioffl3\Kapacitas\Kapacit_2\0_0_0_Kapacitások\1_Fizikai_kapacitás\2018_2019\2018_10_01_\[MER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9">
        <f>AK56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0">
        <f>VLOOKUP(Y190,'\\sioffl3\Kapacitas\Kapacit_2\0_0_0_Kapacitások\1_Fizikai_kapacitás\2018_2019\2018_10_01_\[MER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1">
        <f>VLOOKUP(Y191,'\\sioffl3\Kapacitas\Kapacit_2\0_0_0_Kapacitások\1_Fizikai_kapacitás\2018_2019\2018_10_01_\[MER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2">
        <f>VLOOKUP(Y192,'\\sioffl3\Kapacitas\Kapacit_2\0_0_0_Kapacitások\1_Fizikai_kapacitás\2018_2019\2018_10_01_\[MER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3">
        <f>VLOOKUP(Y193,'\\sioffl3\Kapacitas\Kapacit_2\0_0_0_Kapacitások\1_Fizikai_kapacitás\2018_2019\2018_10_01_\[MER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4">
        <f>VLOOKUP(Y194,'\\sioffl3\Kapacitas\Kapacit_2\0_0_0_Kapacitások\1_Fizikai_kapacitás\2018_2019\2018_10_01_\[MER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5">
        <f>VLOOKUP(Y195,'\\sioffl3\Kapacitas\Kapacit_2\0_0_0_Kapacitások\1_Fizikai_kapacitás\2018_2019\2018_10_01_\[MER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6">
        <f>VLOOKUP(Y196,'\\sioffl3\Kapacitas\Kapacit_2\0_0_0_Kapacitások\1_Fizikai_kapacitás\2018_2019\2018_10_01_\[MER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7">
        <f>VLOOKUP(Y197,'\\sioffl3\Kapacitas\Kapacit_2\0_0_0_Kapacitások\1_Fizikai_kapacitás\2018_2019\2018_10_01_\[MER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 numFmtId="4">
      <nc r="AK198">
        <v>34.200000000000003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 numFmtId="4">
      <nc r="AK199">
        <v>34.200000000000003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 numFmtId="4">
      <nc r="AK200">
        <v>34.200000000000003</v>
      </nc>
      <ndxf>
        <font>
          <b/>
          <sz val="11"/>
          <family val="2"/>
        </font>
        <numFmt numFmtId="172" formatCode="0.000000"/>
        <fill>
          <patternFill patternType="solid">
            <bgColor rgb="FFCCCCFF"/>
          </patternFill>
        </fill>
        <alignment vertical="center"/>
      </ndxf>
    </rcc>
    <rcc rId="0" sId="2" dxf="1">
      <nc r="AK201">
        <f>VLOOKUP(Y201,'\\sioffl3\Kapacitas\Kapacit_2\0_0_0_Kapacitások\1_Fizikai_kapacitás\2018_2019\2018_10_01_\[MER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2">
        <f>VLOOKUP(Y202,'\\sioffl3\Kapacitas\Kapacit_2\0_0_0_Kapacitások\1_Fizikai_kapacitás\2018_2019\2018_10_01_\[MER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3">
        <f>VLOOKUP(Y203,'\\sioffl3\Kapacitas\Kapacit_2\0_0_0_Kapacitások\1_Fizikai_kapacitás\2018_2019\2018_10_01_\[MER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4">
        <f>VLOOKUP(Y204,'\\sioffl3\Kapacitas\Kapacit_2\0_0_0_Kapacitások\1_Fizikai_kapacitás\2018_2019\2018_10_01_\[MER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5">
        <f>VLOOKUP(Y205,'\\sioffl3\Kapacitas\Kapacit_2\0_0_0_Kapacitások\1_Fizikai_kapacitás\2018_2019\2018_10_01_\[MER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6">
        <f>VLOOKUP(Y206,'\\sioffl3\Kapacitas\Kapacit_2\0_0_0_Kapacitások\1_Fizikai_kapacitás\2018_2019\2018_10_01_\[MER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7">
        <f>VLOOKUP(Y207,'\\sioffl3\Kapacitas\Kapacit_2\0_0_0_Kapacitások\1_Fizikai_kapacitás\2018_2019\2018_10_01_\[MER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8">
        <f>VLOOKUP(Y208,'\\sioffl3\Kapacitas\Kapacit_2\0_0_0_Kapacitások\1_Fizikai_kapacitás\2018_2019\2018_10_01_\[MER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9">
        <f>VLOOKUP(Y209,'\\sioffl3\Kapacitas\Kapacit_2\0_0_0_Kapacitások\1_Fizikai_kapacitás\2018_2019\2018_10_01_\[MER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0">
        <f>VLOOKUP(Y210,'\\sioffl3\Kapacitas\Kapacit_2\0_0_0_Kapacitások\1_Fizikai_kapacitás\2018_2019\2018_10_01_\[MER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1">
        <f>VLOOKUP(Y211,'\\sioffl3\Kapacitas\Kapacit_2\0_0_0_Kapacitások\1_Fizikai_kapacitás\2018_2019\2018_10_01_\[MER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2">
        <f>VLOOKUP(Y212,'\\sioffl3\Kapacitas\Kapacit_2\0_0_0_Kapacitások\1_Fizikai_kapacitás\2018_2019\2018_10_01_\[MER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3">
        <f>VLOOKUP(Y213,'\\sioffl3\Kapacitas\Kapacit_2\0_0_0_Kapacitások\1_Fizikai_kapacitás\2018_2019\2018_10_01_\[MER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4">
        <f>VLOOKUP(Y214,'\\sioffl3\Kapacitas\Kapacit_2\0_0_0_Kapacitások\1_Fizikai_kapacitás\2018_2019\2018_10_01_\[MER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5">
        <f>VLOOKUP(Y215,'\\sioffl3\Kapacitas\Kapacit_2\0_0_0_Kapacitások\1_Fizikai_kapacitás\2018_2019\2018_10_01_\[MER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6">
        <f>VLOOKUP(Y216,'\\sioffl3\Kapacitas\Kapacit_2\0_0_0_Kapacitások\1_Fizikai_kapacitás\2018_2019\2018_10_01_\[MER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7">
        <f>VLOOKUP(Y217,'\\sioffl3\Kapacitas\Kapacit_2\0_0_0_Kapacitások\1_Fizikai_kapacitás\2018_2019\2018_10_01_\[MER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8">
        <f>VLOOKUP(Y218,'\\sioffl3\Kapacitas\Kapacit_2\0_0_0_Kapacitások\1_Fizikai_kapacitás\2018_2019\2018_10_01_\[MER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9">
        <f>VLOOKUP(Y219,'\\sioffl3\Kapacitas\Kapacit_2\0_0_0_Kapacitások\1_Fizikai_kapacitás\2018_2019\2018_10_01_\[MER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0">
        <f>VLOOKUP(Y220,'\\sioffl3\Kapacitas\Kapacit_2\0_0_0_Kapacitások\1_Fizikai_kapacitás\2018_2019\2018_10_01_\[MER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1">
        <f>VLOOKUP(Y221,'\\sioffl3\Kapacitas\Kapacit_2\0_0_0_Kapacitások\1_Fizikai_kapacitás\2018_2019\2018_10_01_\[MER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2">
        <f>VLOOKUP(Y222,'\\sioffl3\Kapacitas\Kapacit_2\0_0_0_Kapacitások\1_Fizikai_kapacitás\2018_2019\2018_10_01_\[MER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3">
        <f>VLOOKUP(Y223,'\\sioffl3\Kapacitas\Kapacit_2\0_0_0_Kapacitások\1_Fizikai_kapacitás\2018_2019\2018_10_01_\[MER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4">
        <v>34.5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5">
        <f>VLOOKUP(Y225,'\\sioffl3\Kapacitas\Kapacit_2\0_0_0_Kapacitások\1_Fizikai_kapacitás\2018_2019\2018_10_01_\[MER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6">
        <f>VLOOKUP(Y226,'\\sioffl3\Kapacitas\Kapacit_2\0_0_0_Kapacitások\1_Fizikai_kapacitás\2018_2019\2018_10_01_\[MER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7">
        <v>34.5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8">
        <f>VLOOKUP(Y228,'\\sioffl3\Kapacitas\Kapacit_2\0_0_0_Kapacitások\1_Fizikai_kapacitás\2018_2019\2018_10_01_\[MER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9">
        <f>VLOOKUP(Y229,'\\sioffl3\Kapacitas\Kapacit_2\0_0_0_Kapacitások\1_Fizikai_kapacitás\2018_2019\2018_10_01_\[MER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0">
        <f>VLOOKUP(Y230,'\\sioffl3\Kapacitas\Kapacit_2\0_0_0_Kapacitások\1_Fizikai_kapacitás\2018_2019\2018_10_01_\[MER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1">
        <f>VLOOKUP(Y231,'\\sioffl3\Kapacitas\Kapacit_2\0_0_0_Kapacitások\1_Fizikai_kapacitás\2018_2019\2018_10_01_\[MER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2">
        <f>VLOOKUP(Y232,'\\sioffl3\Kapacitas\Kapacit_2\0_0_0_Kapacitások\1_Fizikai_kapacitás\2018_2019\2018_10_01_\[MER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3">
        <f>VLOOKUP(Y233,'\\sioffl3\Kapacitas\Kapacit_2\0_0_0_Kapacitások\1_Fizikai_kapacitás\2018_2019\2018_10_01_\[MER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4">
        <f>VLOOKUP(Y234,'\\sioffl3\Kapacitas\Kapacit_2\0_0_0_Kapacitások\1_Fizikai_kapacitás\2018_2019\2018_10_01_\[MER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5">
        <f>VLOOKUP(Y235,'\\sioffl3\Kapacitas\Kapacit_2\0_0_0_Kapacitások\1_Fizikai_kapacitás\2018_2019\2018_10_01_\[MER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6">
        <f>VLOOKUP(Y236,'\\sioffl3\Kapacitas\Kapacit_2\0_0_0_Kapacitások\1_Fizikai_kapacitás\2018_2019\2018_10_01_\[MER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7">
        <f>VLOOKUP(Y237,'\\sioffl3\Kapacitas\Kapacit_2\0_0_0_Kapacitások\1_Fizikai_kapacitás\2018_2019\2018_10_01_\[MER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8">
        <f>VLOOKUP(Y238,'\\sioffl3\Kapacitas\Kapacit_2\0_0_0_Kapacitások\1_Fizikai_kapacitás\2018_2019\2018_10_01_\[MER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9">
        <f>VLOOKUP(Y239,'\\sioffl3\Kapacitas\Kapacit_2\0_0_0_Kapacitások\1_Fizikai_kapacitás\2018_2019\2018_10_01_\[MER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0">
        <f>VLOOKUP(Y240,'\\sioffl3\Kapacitas\Kapacit_2\0_0_0_Kapacitások\1_Fizikai_kapacitás\2018_2019\2018_10_01_\[MER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1">
        <f>VLOOKUP(Y241,'\\sioffl3\Kapacitas\Kapacit_2\0_0_0_Kapacitások\1_Fizikai_kapacitás\2018_2019\2018_10_01_\[MER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2">
        <f>VLOOKUP(Y242,'\\sioffl3\Kapacitas\Kapacit_2\0_0_0_Kapacitások\1_Fizikai_kapacitás\2018_2019\2018_10_01_\[MER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3">
        <f>VLOOKUP(Y243,'\\sioffl3\Kapacitas\Kapacit_2\0_0_0_Kapacitások\1_Fizikai_kapacitás\2018_2019\2018_10_01_\[MER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4">
        <f>VLOOKUP(Y244,'\\sioffl3\Kapacitas\Kapacit_2\0_0_0_Kapacitások\1_Fizikai_kapacitás\2018_2019\2018_10_01_\[MER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5">
        <f>VLOOKUP(Y245,'\\sioffl3\Kapacitas\Kapacit_2\0_0_0_Kapacitások\1_Fizikai_kapacitás\2018_2019\2018_10_01_\[MER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6">
        <f>VLOOKUP(Y246,'\\sioffl3\Kapacitas\Kapacit_2\0_0_0_Kapacitások\1_Fizikai_kapacitás\2018_2019\2018_10_01_\[MER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7">
        <f>VLOOKUP(Y247,'\\sioffl3\Kapacitas\Kapacit_2\0_0_0_Kapacitások\1_Fizikai_kapacitás\2018_2019\2018_10_01_\[MER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8">
        <f>VLOOKUP(Y248,'\\sioffl3\Kapacitas\Kapacit_2\0_0_0_Kapacitások\1_Fizikai_kapacitás\2018_2019\2018_10_01_\[MER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9">
        <f>VLOOKUP(Y249,'\\sioffl3\Kapacitas\Kapacit_2\0_0_0_Kapacitások\1_Fizikai_kapacitás\2018_2019\2018_10_01_\[MER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0">
        <f>VLOOKUP(Y250,'\\sioffl3\Kapacitas\Kapacit_2\0_0_0_Kapacitások\1_Fizikai_kapacitás\2018_2019\2018_10_01_\[MER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1">
        <f>VLOOKUP(Y251,'\\sioffl3\Kapacitas\Kapacit_2\0_0_0_Kapacitások\1_Fizikai_kapacitás\2018_2019\2018_10_01_\[MER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2">
        <f>VLOOKUP(Y252,'\\sioffl3\Kapacitas\Kapacit_2\0_0_0_Kapacitások\1_Fizikai_kapacitás\2018_2019\2018_10_01_\[MER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3">
        <f>VLOOKUP(Y253,'\\sioffl3\Kapacitas\Kapacit_2\0_0_0_Kapacitások\1_Fizikai_kapacitás\2018_2019\2018_10_01_\[MER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4">
        <f>VLOOKUP(Y254,'\\sioffl3\Kapacitas\Kapacit_2\0_0_0_Kapacitások\1_Fizikai_kapacitás\2018_2019\2018_10_01_\[MER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5">
        <f>VLOOKUP(Y255,'\\sioffl3\Kapacitas\Kapacit_2\0_0_0_Kapacitások\1_Fizikai_kapacitás\2018_2019\2018_10_01_\[MER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6">
        <f>VLOOKUP(Y256,'\\sioffl3\Kapacitas\Kapacit_2\0_0_0_Kapacitások\1_Fizikai_kapacitás\2018_2019\2018_10_01_\[MER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7">
        <f>VLOOKUP(Y257,'\\sioffl3\Kapacitas\Kapacit_2\0_0_0_Kapacitások\1_Fizikai_kapacitás\2018_2019\2018_10_01_\[MER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8">
        <f>VLOOKUP(Y258,'\\sioffl3\Kapacitas\Kapacit_2\0_0_0_Kapacitások\1_Fizikai_kapacitás\2018_2019\2018_10_01_\[MER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9">
        <f>VLOOKUP(Y259,'\\sioffl3\Kapacitas\Kapacit_2\0_0_0_Kapacitások\1_Fizikai_kapacitás\2018_2019\2018_10_01_\[MER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0">
        <f>VLOOKUP(Y260,'\\sioffl3\Kapacitas\Kapacit_2\0_0_0_Kapacitások\1_Fizikai_kapacitás\2018_2019\2018_10_01_\[MER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1">
        <f>VLOOKUP(Y261,'\\sioffl3\Kapacitas\Kapacit_2\0_0_0_Kapacitások\1_Fizikai_kapacitás\2018_2019\2018_10_01_\[MER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2">
        <f>VLOOKUP(Y262,'\\sioffl3\Kapacitas\Kapacit_2\0_0_0_Kapacitások\1_Fizikai_kapacitás\2018_2019\2018_10_01_\[MER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3">
        <f>VLOOKUP(Y263,'\\sioffl3\Kapacitas\Kapacit_2\0_0_0_Kapacitások\1_Fizikai_kapacitás\2018_2019\2018_10_01_\[MER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4">
        <f>VLOOKUP(Y264,'\\sioffl3\Kapacitas\Kapacit_2\0_0_0_Kapacitások\1_Fizikai_kapacitás\2018_2019\2018_10_01_\[MER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5">
        <f>VLOOKUP(Y265,'\\sioffl3\Kapacitas\Kapacit_2\0_0_0_Kapacitások\1_Fizikai_kapacitás\2018_2019\2018_10_01_\[MER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6">
        <f>VLOOKUP(Y266,'\\sioffl3\Kapacitas\Kapacit_2\0_0_0_Kapacitások\1_Fizikai_kapacitás\2018_2019\2018_10_01_\[MER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7">
        <f>VLOOKUP(Y267,'\\sioffl3\Kapacitas\Kapacit_2\0_0_0_Kapacitások\1_Fizikai_kapacitás\2018_2019\2018_10_01_\[MER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8">
        <f>VLOOKUP(Y268,'\\sioffl3\Kapacitas\Kapacit_2\0_0_0_Kapacitások\1_Fizikai_kapacitás\2018_2019\2018_10_01_\[MER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9">
        <f>VLOOKUP(Y269,'\\sioffl3\Kapacitas\Kapacit_2\0_0_0_Kapacitások\1_Fizikai_kapacitás\2018_2019\2018_10_01_\[MER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0">
        <f>VLOOKUP(Y270,'\\sioffl3\Kapacitas\Kapacit_2\0_0_0_Kapacitások\1_Fizikai_kapacitás\2018_2019\2018_10_01_\[MER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1">
        <f>VLOOKUP(Y271,'\\sioffl3\Kapacitas\Kapacit_2\0_0_0_Kapacitások\1_Fizikai_kapacitás\2018_2019\2018_10_01_\[MER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2">
        <f>VLOOKUP(Y272,'\\sioffl3\Kapacitas\Kapacit_2\0_0_0_Kapacitások\1_Fizikai_kapacitás\2018_2019\2018_10_01_\[MER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3">
        <f>VLOOKUP(Y273,'\\sioffl3\Kapacitas\Kapacit_2\0_0_0_Kapacitások\1_Fizikai_kapacitás\2018_2019\2018_10_01_\[MER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4">
        <f>VLOOKUP(Y274,'\\sioffl3\Kapacitas\Kapacit_2\0_0_0_Kapacitások\1_Fizikai_kapacitás\2018_2019\2018_10_01_\[MER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5">
        <f>VLOOKUP(Y275,'\\sioffl3\Kapacitas\Kapacit_2\0_0_0_Kapacitások\1_Fizikai_kapacitás\2018_2019\2018_10_01_\[MER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6">
        <f>VLOOKUP(Y276,'\\sioffl3\Kapacitas\Kapacit_2\0_0_0_Kapacitások\1_Fizikai_kapacitás\2018_2019\2018_10_01_\[MER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7">
        <f>VLOOKUP(Y277,'\\sioffl3\Kapacitas\Kapacit_2\0_0_0_Kapacitások\1_Fizikai_kapacitás\2018_2019\2018_10_01_\[MER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8">
        <f>VLOOKUP(Y278,'\\sioffl3\Kapacitas\Kapacit_2\0_0_0_Kapacitások\1_Fizikai_kapacitás\2018_2019\2018_10_01_\[MER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9">
        <f>VLOOKUP(Y279,'\\sioffl3\Kapacitas\Kapacit_2\0_0_0_Kapacitások\1_Fizikai_kapacitás\2018_2019\2018_10_01_\[MER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0">
        <f>VLOOKUP(Y280,'\\sioffl3\Kapacitas\Kapacit_2\0_0_0_Kapacitások\1_Fizikai_kapacitás\2018_2019\2018_10_01_\[MER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1">
        <f>VLOOKUP(Y281,'\\sioffl3\Kapacitas\Kapacit_2\0_0_0_Kapacitások\1_Fizikai_kapacitás\2018_2019\2018_10_01_\[MER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2">
        <f>VLOOKUP(Y282,'\\sioffl3\Kapacitas\Kapacit_2\0_0_0_Kapacitások\1_Fizikai_kapacitás\2018_2019\2018_10_01_\[MER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3">
        <f>VLOOKUP(Y283,'\\sioffl3\Kapacitas\Kapacit_2\0_0_0_Kapacitások\1_Fizikai_kapacitás\2018_2019\2018_10_01_\[MER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4">
        <f>VLOOKUP(Y284,'\\sioffl3\Kapacitas\Kapacit_2\0_0_0_Kapacitások\1_Fizikai_kapacitás\2018_2019\2018_10_01_\[MER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5">
        <f>VLOOKUP(Y285,'\\sioffl3\Kapacitas\Kapacit_2\0_0_0_Kapacitások\1_Fizikai_kapacitás\2018_2019\2018_10_01_\[MER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6">
        <f>VLOOKUP(Y286,'\\sioffl3\Kapacitas\Kapacit_2\0_0_0_Kapacitások\1_Fizikai_kapacitás\2018_2019\2018_10_01_\[MER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7">
        <f>VLOOKUP(Y287,'\\sioffl3\Kapacitas\Kapacit_2\0_0_0_Kapacitások\1_Fizikai_kapacitás\2018_2019\2018_10_01_\[MER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8">
        <f>VLOOKUP(Y288,'\\sioffl3\Kapacitas\Kapacit_2\0_0_0_Kapacitások\1_Fizikai_kapacitás\2018_2019\2018_10_01_\[MER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9">
        <f>VLOOKUP(Y289,'\\sioffl3\Kapacitas\Kapacit_2\0_0_0_Kapacitások\1_Fizikai_kapacitás\2018_2019\2018_10_01_\[MER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0">
        <f>VLOOKUP(Y290,'\\sioffl3\Kapacitas\Kapacit_2\0_0_0_Kapacitások\1_Fizikai_kapacitás\2018_2019\2018_10_01_\[MER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1">
        <f>VLOOKUP(Y291,'\\sioffl3\Kapacitas\Kapacit_2\0_0_0_Kapacitások\1_Fizikai_kapacitás\2018_2019\2018_10_01_\[MER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2">
        <f>VLOOKUP(Y292,'\\sioffl3\Kapacitas\Kapacit_2\0_0_0_Kapacitások\1_Fizikai_kapacitás\2018_2019\2018_10_01_\[MER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3">
        <f>VLOOKUP(Y293,'\\sioffl3\Kapacitas\Kapacit_2\0_0_0_Kapacitások\1_Fizikai_kapacitás\2018_2019\2018_10_01_\[MER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4">
        <f>VLOOKUP(Y294,'\\sioffl3\Kapacitas\Kapacit_2\0_0_0_Kapacitások\1_Fizikai_kapacitás\2018_2019\2018_10_01_\[MER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5">
        <f>VLOOKUP(Y295,'\\sioffl3\Kapacitas\Kapacit_2\0_0_0_Kapacitások\1_Fizikai_kapacitás\2018_2019\2018_10_01_\[MER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6">
        <f>VLOOKUP(Y296,'\\sioffl3\Kapacitas\Kapacit_2\0_0_0_Kapacitások\1_Fizikai_kapacitás\2018_2019\2018_10_01_\[MER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7">
        <f>VLOOKUP(Y297,'\\sioffl3\Kapacitas\Kapacit_2\0_0_0_Kapacitások\1_Fizikai_kapacitás\2018_2019\2018_10_01_\[MER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8">
        <f>VLOOKUP(Y298,'\\sioffl3\Kapacitas\Kapacit_2\0_0_0_Kapacitások\1_Fizikai_kapacitás\2018_2019\2018_10_01_\[MER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9">
        <f>VLOOKUP(Y299,'\\sioffl3\Kapacitas\Kapacit_2\0_0_0_Kapacitások\1_Fizikai_kapacitás\2018_2019\2018_10_01_\[MER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0">
        <f>VLOOKUP(Y300,'\\sioffl3\Kapacitas\Kapacit_2\0_0_0_Kapacitások\1_Fizikai_kapacitás\2018_2019\2018_10_01_\[MER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1">
        <f>VLOOKUP(Y301,'\\sioffl3\Kapacitas\Kapacit_2\0_0_0_Kapacitások\1_Fizikai_kapacitás\2018_2019\2018_10_01_\[MER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2">
        <f>VLOOKUP(Y302,'\\sioffl3\Kapacitas\Kapacit_2\0_0_0_Kapacitások\1_Fizikai_kapacitás\2018_2019\2018_10_01_\[MER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3">
        <f>VLOOKUP(Y303,'\\sioffl3\Kapacitas\Kapacit_2\0_0_0_Kapacitások\1_Fizikai_kapacitás\2018_2019\2018_10_01_\[MER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4">
        <f>VLOOKUP(Y304,'\\sioffl3\Kapacitas\Kapacit_2\0_0_0_Kapacitások\1_Fizikai_kapacitás\2018_2019\2018_10_01_\[MER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5">
        <f>VLOOKUP(Y305,'\\sioffl3\Kapacitas\Kapacit_2\0_0_0_Kapacitások\1_Fizikai_kapacitás\2018_2019\2018_10_01_\[MER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6">
        <f>VLOOKUP(Y306,'\\sioffl3\Kapacitas\Kapacit_2\0_0_0_Kapacitások\1_Fizikai_kapacitás\2018_2019\2018_10_01_\[MER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7">
        <f>VLOOKUP(Y307,'\\sioffl3\Kapacitas\Kapacit_2\0_0_0_Kapacitások\1_Fizikai_kapacitás\2018_2019\2018_10_01_\[MER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8">
        <f>VLOOKUP(Y308,'\\sioffl3\Kapacitas\Kapacit_2\0_0_0_Kapacitások\1_Fizikai_kapacitás\2018_2019\2018_10_01_\[MER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9">
        <f>VLOOKUP(Y309,'\\sioffl3\Kapacitas\Kapacit_2\0_0_0_Kapacitások\1_Fizikai_kapacitás\2018_2019\2018_10_01_\[MER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0">
        <v>34.200000000000003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1">
        <f>VLOOKUP(Y311,'\\sioffl3\Kapacitas\Kapacit_2\0_0_0_Kapacitások\1_Fizikai_kapacitás\2018_2019\2018_10_01_\[MER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2">
        <f>VLOOKUP(Y312,'\\sioffl3\Kapacitas\Kapacit_2\0_0_0_Kapacitások\1_Fizikai_kapacitás\2018_2019\2018_10_01_\[MER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3">
        <f>VLOOKUP(Y313,'\\sioffl3\Kapacitas\Kapacit_2\0_0_0_Kapacitások\1_Fizikai_kapacitás\2018_2019\2018_10_01_\[MER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4">
        <f>VLOOKUP(Y314,'\\sioffl3\Kapacitas\Kapacit_2\0_0_0_Kapacitások\1_Fizikai_kapacitás\2018_2019\2018_10_01_\[MER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5">
        <f>VLOOKUP(Y315,'\\sioffl3\Kapacitas\Kapacit_2\0_0_0_Kapacitások\1_Fizikai_kapacitás\2018_2019\2018_10_01_\[MER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6">
        <f>VLOOKUP(Y316,'\\sioffl3\Kapacitas\Kapacit_2\0_0_0_Kapacitások\1_Fizikai_kapacitás\2018_2019\2018_10_01_\[MER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7">
        <f>VLOOKUP(Y317,'\\sioffl3\Kapacitas\Kapacit_2\0_0_0_Kapacitások\1_Fizikai_kapacitás\2018_2019\2018_10_01_\[MER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8">
        <f>VLOOKUP(Y318,'\\sioffl3\Kapacitas\Kapacit_2\0_0_0_Kapacitások\1_Fizikai_kapacitás\2018_2019\2018_10_01_\[MER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9">
        <f>VLOOKUP(Y319,'\\sioffl3\Kapacitas\Kapacit_2\0_0_0_Kapacitások\1_Fizikai_kapacitás\2018_2019\2018_10_01_\[MER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0">
        <f>VLOOKUP(Y320,'\\sioffl3\Kapacitas\Kapacit_2\0_0_0_Kapacitások\1_Fizikai_kapacitás\2018_2019\2018_10_01_\[MER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1">
        <f>VLOOKUP(Y321,'\\sioffl3\Kapacitas\Kapacit_2\0_0_0_Kapacitások\1_Fizikai_kapacitás\2018_2019\2018_10_01_\[MER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2">
        <f>VLOOKUP(Y322,'\\sioffl3\Kapacitas\Kapacit_2\0_0_0_Kapacitások\1_Fizikai_kapacitás\2018_2019\2018_10_01_\[MER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3">
        <f>VLOOKUP(Y323,'\\sioffl3\Kapacitas\Kapacit_2\0_0_0_Kapacitások\1_Fizikai_kapacitás\2018_2019\2018_10_01_\[MER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4">
        <f>VLOOKUP(Y324,'\\sioffl3\Kapacitas\Kapacit_2\0_0_0_Kapacitások\1_Fizikai_kapacitás\2018_2019\2018_10_01_\[MER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5">
        <f>VLOOKUP(Y325,'\\sioffl3\Kapacitas\Kapacit_2\0_0_0_Kapacitások\1_Fizikai_kapacitás\2018_2019\2018_10_01_\[MER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6">
        <f>VLOOKUP(Y326,'\\sioffl3\Kapacitas\Kapacit_2\0_0_0_Kapacitások\1_Fizikai_kapacitás\2018_2019\2018_10_01_\[MER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7">
        <f>VLOOKUP(Y327,'\\sioffl3\Kapacitas\Kapacit_2\0_0_0_Kapacitások\1_Fizikai_kapacitás\2018_2019\2018_10_01_\[MER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8">
        <f>VLOOKUP(Y328,'\\sioffl3\Kapacitas\Kapacit_2\0_0_0_Kapacitások\1_Fizikai_kapacitás\2018_2019\2018_10_01_\[MER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9">
        <f>VLOOKUP(Y329,'\\sioffl3\Kapacitas\Kapacit_2\0_0_0_Kapacitások\1_Fizikai_kapacitás\2018_2019\2018_10_01_\[MER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0">
        <f>VLOOKUP(Y330,'\\sioffl3\Kapacitas\Kapacit_2\0_0_0_Kapacitások\1_Fizikai_kapacitás\2018_2019\2018_10_01_\[MER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1">
        <v>34.200000000000003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2">
        <f>VLOOKUP(Y332,'\\sioffl3\Kapacitas\Kapacit_2\0_0_0_Kapacitások\1_Fizikai_kapacitás\2018_2019\2018_10_01_\[MER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3">
        <f>VLOOKUP(Y333,'\\sioffl3\Kapacitas\Kapacit_2\0_0_0_Kapacitások\1_Fizikai_kapacitás\2018_2019\2018_10_01_\[MER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4">
        <f>VLOOKUP(Y334,'\\sioffl3\Kapacitas\Kapacit_2\0_0_0_Kapacitások\1_Fizikai_kapacitás\2018_2019\2018_10_01_\[MER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5">
        <f>VLOOKUP(Y335,'\\sioffl3\Kapacitas\Kapacit_2\0_0_0_Kapacitások\1_Fizikai_kapacitás\2018_2019\2018_10_01_\[MER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6">
        <f>VLOOKUP(Y336,'\\sioffl3\Kapacitas\Kapacit_2\0_0_0_Kapacitások\1_Fizikai_kapacitás\2018_2019\2018_10_01_\[MER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7">
        <f>VLOOKUP(Y337,'\\sioffl3\Kapacitas\Kapacit_2\0_0_0_Kapacitások\1_Fizikai_kapacitás\2018_2019\2018_10_01_\[MER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8">
        <f>VLOOKUP(Y338,'\\sioffl3\Kapacitas\Kapacit_2\0_0_0_Kapacitások\1_Fizikai_kapacitás\2018_2019\2018_10_01_\[MER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9">
        <f>VLOOKUP(Y339,'\\sioffl3\Kapacitas\Kapacit_2\0_0_0_Kapacitások\1_Fizikai_kapacitás\2018_2019\2018_10_01_\[MER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0">
        <f>VLOOKUP(Y340,'\\sioffl3\Kapacitas\Kapacit_2\0_0_0_Kapacitások\1_Fizikai_kapacitás\2018_2019\2018_10_01_\[MER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1">
        <f>VLOOKUP(Y341,'\\sioffl3\Kapacitas\Kapacit_2\0_0_0_Kapacitások\1_Fizikai_kapacitás\2018_2019\2018_10_01_\[MER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2">
        <f>VLOOKUP(Y342,'\\sioffl3\Kapacitas\Kapacit_2\0_0_0_Kapacitások\1_Fizikai_kapacitás\2018_2019\2018_10_01_\[MER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3">
        <f>VLOOKUP(Y343,'\\sioffl3\Kapacitas\Kapacit_2\0_0_0_Kapacitások\1_Fizikai_kapacitás\2018_2019\2018_10_01_\[MER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4">
        <f>VLOOKUP(Y344,'\\sioffl3\Kapacitas\Kapacit_2\0_0_0_Kapacitások\1_Fizikai_kapacitás\2018_2019\2018_10_01_\[MER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5">
        <f>VLOOKUP(Y345,'\\sioffl3\Kapacitas\Kapacit_2\0_0_0_Kapacitások\1_Fizikai_kapacitás\2018_2019\2018_10_01_\[MER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6">
        <f>VLOOKUP(Y346,'\\sioffl3\Kapacitas\Kapacit_2\0_0_0_Kapacitások\1_Fizikai_kapacitás\2018_2019\2018_10_01_\[MER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7">
        <f>VLOOKUP(Y347,'\\sioffl3\Kapacitas\Kapacit_2\0_0_0_Kapacitások\1_Fizikai_kapacitás\2018_2019\2018_10_01_\[MER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8">
        <f>VLOOKUP(Y348,'\\sioffl3\Kapacitas\Kapacit_2\0_0_0_Kapacitások\1_Fizikai_kapacitás\2018_2019\2018_10_01_\[MER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9">
        <f>VLOOKUP(Y349,'\\sioffl3\Kapacitas\Kapacit_2\0_0_0_Kapacitások\1_Fizikai_kapacitás\2018_2019\2018_10_01_\[MER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0">
        <f>VLOOKUP(Y350,'\\sioffl3\Kapacitas\Kapacit_2\0_0_0_Kapacitások\1_Fizikai_kapacitás\2018_2019\2018_10_01_\[MER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1">
        <f>VLOOKUP(Y351,'\\sioffl3\Kapacitas\Kapacit_2\0_0_0_Kapacitások\1_Fizikai_kapacitás\2018_2019\2018_10_01_\[MER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2">
        <f>VLOOKUP(Y352,'\\sioffl3\Kapacitas\Kapacit_2\0_0_0_Kapacitások\1_Fizikai_kapacitás\2018_2019\2018_10_01_\[MER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3">
        <f>VLOOKUP(Y353,'\\sioffl3\Kapacitas\Kapacit_2\0_0_0_Kapacitások\1_Fizikai_kapacitás\2018_2019\2018_10_01_\[MER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4">
        <f>VLOOKUP(Y354,'\\sioffl3\Kapacitas\Kapacit_2\0_0_0_Kapacitások\1_Fizikai_kapacitás\2018_2019\2018_10_01_\[MER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5">
        <f>VLOOKUP(Y355,'\\sioffl3\Kapacitas\Kapacit_2\0_0_0_Kapacitások\1_Fizikai_kapacitás\2018_2019\2018_10_01_\[MER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6">
        <f>VLOOKUP(Y356,'\\sioffl3\Kapacitas\Kapacit_2\0_0_0_Kapacitások\1_Fizikai_kapacitás\2018_2019\2018_10_01_\[MER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7">
        <f>VLOOKUP(Y357,'\\sioffl3\Kapacitas\Kapacit_2\0_0_0_Kapacitások\1_Fizikai_kapacitás\2018_2019\2018_10_01_\[MER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8">
        <f>VLOOKUP(Y358,'\\sioffl3\Kapacitas\Kapacit_2\0_0_0_Kapacitások\1_Fizikai_kapacitás\2018_2019\2018_10_01_\[MER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9">
        <f>VLOOKUP(Y359,'\\sioffl3\Kapacitas\Kapacit_2\0_0_0_Kapacitások\1_Fizikai_kapacitás\2018_2019\2018_10_01_\[MER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0">
        <f>VLOOKUP(Y360,'\\sioffl3\Kapacitas\Kapacit_2\0_0_0_Kapacitások\1_Fizikai_kapacitás\2018_2019\2018_10_01_\[MER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1">
        <f>VLOOKUP(Y361,'\\sioffl3\Kapacitas\Kapacit_2\0_0_0_Kapacitások\1_Fizikai_kapacitás\2018_2019\2018_10_01_\[MER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2">
        <f>VLOOKUP(Y362,'\\sioffl3\Kapacitas\Kapacit_2\0_0_0_Kapacitások\1_Fizikai_kapacitás\2018_2019\2018_10_01_\[MER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3">
        <f>VLOOKUP(Y363,'\\sioffl3\Kapacitas\Kapacit_2\0_0_0_Kapacitások\1_Fizikai_kapacitás\2018_2019\2018_10_01_\[MER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4">
        <f>VLOOKUP(Y364,'\\sioffl3\Kapacitas\Kapacit_2\0_0_0_Kapacitások\1_Fizikai_kapacitás\2018_2019\2018_10_01_\[MER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5">
        <f>VLOOKUP(Y365,'\\sioffl3\Kapacitas\Kapacit_2\0_0_0_Kapacitások\1_Fizikai_kapacitás\2018_2019\2018_10_01_\[MER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6">
        <f>VLOOKUP(Y366,'\\sioffl3\Kapacitas\Kapacit_2\0_0_0_Kapacitások\1_Fizikai_kapacitás\2018_2019\2018_10_01_\[MER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7">
        <f>VLOOKUP(Y367,'\\sioffl3\Kapacitas\Kapacit_2\0_0_0_Kapacitások\1_Fizikai_kapacitás\2018_2019\2018_10_01_\[MER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8">
        <f>VLOOKUP(Y368,'\\sioffl3\Kapacitas\Kapacit_2\0_0_0_Kapacitások\1_Fizikai_kapacitás\2018_2019\2018_10_01_\[MER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9">
        <f>VLOOKUP(Y369,'\\sioffl3\Kapacitas\Kapacit_2\0_0_0_Kapacitások\1_Fizikai_kapacitás\2018_2019\2018_10_01_\[MER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0">
        <f>VLOOKUP(Y370,'\\sioffl3\Kapacitas\Kapacit_2\0_0_0_Kapacitások\1_Fizikai_kapacitás\2018_2019\2018_10_01_\[MER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1">
        <f>VLOOKUP(Y371,'\\sioffl3\Kapacitas\Kapacit_2\0_0_0_Kapacitások\1_Fizikai_kapacitás\2018_2019\2018_10_01_\[MER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2">
        <f>VLOOKUP(Y372,'\\sioffl3\Kapacitas\Kapacit_2\0_0_0_Kapacitások\1_Fizikai_kapacitás\2018_2019\2018_10_01_\[MER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3">
        <f>VLOOKUP(Y373,'\\sioffl3\Kapacitas\Kapacit_2\0_0_0_Kapacitások\1_Fizikai_kapacitás\2018_2019\2018_10_01_\[MER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4">
        <f>VLOOKUP(Y374,'\\sioffl3\Kapacitas\Kapacit_2\0_0_0_Kapacitások\1_Fizikai_kapacitás\2018_2019\2018_10_01_\[MER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5">
        <f>VLOOKUP(Y375,'\\sioffl3\Kapacitas\Kapacit_2\0_0_0_Kapacitások\1_Fizikai_kapacitás\2018_2019\2018_10_01_\[MER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6">
        <f>VLOOKUP(Y376,'\\sioffl3\Kapacitas\Kapacit_2\0_0_0_Kapacitások\1_Fizikai_kapacitás\2018_2019\2018_10_01_\[MER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7">
        <f>VLOOKUP(Y377,'\\sioffl3\Kapacitas\Kapacit_2\0_0_0_Kapacitások\1_Fizikai_kapacitás\2018_2019\2018_10_01_\[MER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8">
        <f>VLOOKUP(Y378,'\\sioffl3\Kapacitas\Kapacit_2\0_0_0_Kapacitások\1_Fizikai_kapacitás\2018_2019\2018_10_01_\[MER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9">
        <f>VLOOKUP(Y379,'\\sioffl3\Kapacitas\Kapacit_2\0_0_0_Kapacitások\1_Fizikai_kapacitás\2018_2019\2018_10_01_\[MER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0">
        <f>VLOOKUP(Y380,'\\sioffl3\Kapacitas\Kapacit_2\0_0_0_Kapacitások\1_Fizikai_kapacitás\2018_2019\2018_10_01_\[MER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1">
        <f>VLOOKUP(Y381,'\\sioffl3\Kapacitas\Kapacit_2\0_0_0_Kapacitások\1_Fizikai_kapacitás\2018_2019\2018_10_01_\[MER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2">
        <f>VLOOKUP(Y382,'\\sioffl3\Kapacitas\Kapacit_2\0_0_0_Kapacitások\1_Fizikai_kapacitás\2018_2019\2018_10_01_\[MER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3">
        <f>VLOOKUP(Y383,'\\sioffl3\Kapacitas\Kapacit_2\0_0_0_Kapacitások\1_Fizikai_kapacitás\2018_2019\2018_10_01_\[MER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4">
        <f>VLOOKUP(Y384,'\\sioffl3\Kapacitas\Kapacit_2\0_0_0_Kapacitások\1_Fizikai_kapacitás\2018_2019\2018_10_01_\[MER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5">
        <f>VLOOKUP(Y385,'\\sioffl3\Kapacitas\Kapacit_2\0_0_0_Kapacitások\1_Fizikai_kapacitás\2018_2019\2018_10_01_\[MER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6">
        <f>VLOOKUP(Y386,'\\sioffl3\Kapacitas\Kapacit_2\0_0_0_Kapacitások\1_Fizikai_kapacitás\2018_2019\2018_10_01_\[MER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7">
        <f>VLOOKUP(Y387,'\\sioffl3\Kapacitas\Kapacit_2\0_0_0_Kapacitások\1_Fizikai_kapacitás\2018_2019\2018_10_01_\[MER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8">
        <f>VLOOKUP(Y388,'\\sioffl3\Kapacitas\Kapacit_2\0_0_0_Kapacitások\1_Fizikai_kapacitás\2018_2019\2018_10_01_\[MER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9">
        <f>VLOOKUP(Y389,'\\sioffl3\Kapacitas\Kapacit_2\0_0_0_Kapacitások\1_Fizikai_kapacitás\2018_2019\2018_10_01_\[MER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0">
        <f>VLOOKUP(Y390,'\\sioffl3\Kapacitas\Kapacit_2\0_0_0_Kapacitások\1_Fizikai_kapacitás\2018_2019\2018_10_01_\[MER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1">
        <f>VLOOKUP(Y391,'\\sioffl3\Kapacitas\Kapacit_2\0_0_0_Kapacitások\1_Fizikai_kapacitás\2018_2019\2018_10_01_\[MER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2">
        <f>VLOOKUP(Y392,'\\sioffl3\Kapacitas\Kapacit_2\0_0_0_Kapacitások\1_Fizikai_kapacitás\2018_2019\2018_10_01_\[MER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3">
        <f>VLOOKUP(Y393,'\\sioffl3\Kapacitas\Kapacit_2\0_0_0_Kapacitások\1_Fizikai_kapacitás\2018_2019\2018_10_01_\[MER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4">
        <f>VLOOKUP(Y394,'\\sioffl3\Kapacitas\Kapacit_2\0_0_0_Kapacitások\1_Fizikai_kapacitás\2018_2019\2018_10_01_\[MER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5">
        <f>VLOOKUP(Y395,'\\sioffl3\Kapacitas\Kapacit_2\0_0_0_Kapacitások\1_Fizikai_kapacitás\2018_2019\2018_10_01_\[MER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6">
        <f>VLOOKUP(Y396,'\\sioffl3\Kapacitas\Kapacit_2\0_0_0_Kapacitások\1_Fizikai_kapacitás\2018_2019\2018_10_01_\[MER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7">
        <f>VLOOKUP(Y397,'\\sioffl3\Kapacitas\Kapacit_2\0_0_0_Kapacitások\1_Fizikai_kapacitás\2018_2019\2018_10_01_\[MER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8">
        <f>VLOOKUP(Y398,'\\sioffl3\Kapacitas\Kapacit_2\0_0_0_Kapacitások\1_Fizikai_kapacitás\2018_2019\2018_10_01_\[MER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9">
        <f>VLOOKUP(Y399,'\\sioffl3\Kapacitas\Kapacit_2\0_0_0_Kapacitások\1_Fizikai_kapacitás\2018_2019\2018_10_01_\[MER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0">
        <f>VLOOKUP(Y400,'\\sioffl3\Kapacitas\Kapacit_2\0_0_0_Kapacitások\1_Fizikai_kapacitás\2018_2019\2018_10_01_\[MER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1">
        <f>VLOOKUP(Y401,'\\sioffl3\Kapacitas\Kapacit_2\0_0_0_Kapacitások\1_Fizikai_kapacitás\2018_2019\2018_10_01_\[MER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2">
        <f>VLOOKUP(Y402,'\\sioffl3\Kapacitas\Kapacit_2\0_0_0_Kapacitások\1_Fizikai_kapacitás\2018_2019\2018_10_01_\[MER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3">
        <f>VLOOKUP(Y403,'\\sioffl3\Kapacitas\Kapacit_2\0_0_0_Kapacitások\1_Fizikai_kapacitás\2018_2019\2018_10_01_\[MER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4">
        <f>VLOOKUP(Y404,'\\sioffl3\Kapacitas\Kapacit_2\0_0_0_Kapacitások\1_Fizikai_kapacitás\2018_2019\2018_10_01_\[MER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5">
        <f>VLOOKUP(Y405,'\\sioffl3\Kapacitas\Kapacit_2\0_0_0_Kapacitások\1_Fizikai_kapacitás\2018_2019\2018_10_01_\[MER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6">
        <f>VLOOKUP(Y406,'\\sioffl3\Kapacitas\Kapacit_2\0_0_0_Kapacitások\1_Fizikai_kapacitás\2018_2019\2018_10_01_\[MER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7">
        <f>VLOOKUP(Y407,'\\sioffl3\Kapacitas\Kapacit_2\0_0_0_Kapacitások\1_Fizikai_kapacitás\2018_2019\2018_10_01_\[MER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8">
        <f>VLOOKUP(Y408,'\\sioffl3\Kapacitas\Kapacit_2\0_0_0_Kapacitások\1_Fizikai_kapacitás\2018_2019\2018_10_01_\[MER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9">
        <f>VLOOKUP(Y409,'\\sioffl3\Kapacitas\Kapacit_2\0_0_0_Kapacitások\1_Fizikai_kapacitás\2018_2019\2018_10_01_\[MER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0">
        <f>VLOOKUP(Y410,'\\sioffl3\Kapacitas\Kapacit_2\0_0_0_Kapacitások\1_Fizikai_kapacitás\2018_2019\2018_10_01_\[MER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1">
        <f>VLOOKUP(Y411,'\\sioffl3\Kapacitas\Kapacit_2\0_0_0_Kapacitások\1_Fizikai_kapacitás\2018_2019\2018_10_01_\[MER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2">
        <f>VLOOKUP(Y412,'\\sioffl3\Kapacitas\Kapacit_2\0_0_0_Kapacitások\1_Fizikai_kapacitás\2018_2019\2018_10_01_\[MER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3">
        <f>VLOOKUP(Y413,'\\sioffl3\Kapacitas\Kapacit_2\0_0_0_Kapacitások\1_Fizikai_kapacitás\2018_2019\2018_10_01_\[MER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4">
        <f>VLOOKUP(Y414,'\\sioffl3\Kapacitas\Kapacit_2\0_0_0_Kapacitások\1_Fizikai_kapacitás\2018_2019\2018_10_01_\[MER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5">
        <f>VLOOKUP(Y415,'\\sioffl3\Kapacitas\Kapacit_2\0_0_0_Kapacitások\1_Fizikai_kapacitás\2018_2019\2018_10_01_\[MER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6">
        <f>VLOOKUP(Y416,'\\sioffl3\Kapacitas\Kapacit_2\0_0_0_Kapacitások\1_Fizikai_kapacitás\2018_2019\2018_10_01_\[MER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7">
        <f>AK418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8">
        <f>VLOOKUP(Y418,'\\sioffl3\Kapacitas\Kapacit_2\0_0_0_Kapacitások\1_Fizikai_kapacitás\2018_2019\2018_10_01_\[MER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9">
        <f>AK421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20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21">
        <v>16.2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2">
        <f>VLOOKUP(Y422,'\\sioffl3\Kapacitas\Kapacit_2\0_0_0_Kapacitások\1_Fizikai_kapacitás\2018_2019\2018_10_01_\[MER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3">
        <f>AK418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4">
        <f>VLOOKUP(Y424,'\\sioffl3\Kapacitas\Kapacit_2\0_0_0_Kapacitások\1_Fizikai_kapacitás\2018_2019\2018_10_01_\[MER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5">
        <f>VLOOKUP(Y425,'\\sioffl3\Kapacitas\Kapacit_2\0_0_0_Kapacitások\1_Fizikai_kapacitás\2018_2019\2018_10_01_\[MER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6">
        <f>VLOOKUP(Y426,'\\sioffl3\Kapacitas\Kapacit_2\0_0_0_Kapacitások\1_Fizikai_kapacitás\2018_2019\2018_10_01_\[MER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7">
        <f>VLOOKUP(Y427,'\\sioffl3\Kapacitas\Kapacit_2\0_0_0_Kapacitások\1_Fizikai_kapacitás\2018_2019\2018_10_01_\[MER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8">
        <f>VLOOKUP(Y428,'\\sioffl3\Kapacitas\Kapacit_2\0_0_0_Kapacitások\1_Fizikai_kapacitás\2018_2019\2018_10_01_\[MER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9">
        <f>VLOOKUP(Y429,'\\sioffl3\Kapacitas\Kapacit_2\0_0_0_Kapacitások\1_Fizikai_kapacitás\2018_2019\2018_10_01_\[MER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0">
        <f>VLOOKUP(Y430,'\\sioffl3\Kapacitas\Kapacit_2\0_0_0_Kapacitások\1_Fizikai_kapacitás\2018_2019\2018_10_01_\[MER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1">
        <f>VLOOKUP(Y431,'\\sioffl3\Kapacitas\Kapacit_2\0_0_0_Kapacitások\1_Fizikai_kapacitás\2018_2019\2018_10_01_\[MER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2">
        <f>VLOOKUP(Y432,'\\sioffl3\Kapacitas\Kapacit_2\0_0_0_Kapacitások\1_Fizikai_kapacitás\2018_2019\2018_10_01_\[MER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3">
        <f>VLOOKUP(Y433,'\\sioffl3\Kapacitas\Kapacit_2\0_0_0_Kapacitások\1_Fizikai_kapacitás\2018_2019\2018_10_01_\[MER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4">
        <f>VLOOKUP(Y434,'\\sioffl3\Kapacitas\Kapacit_2\0_0_0_Kapacitások\1_Fizikai_kapacitás\2018_2019\2018_10_01_\[MER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5">
        <f>VLOOKUP(Y435,'\\sioffl3\Kapacitas\Kapacit_2\0_0_0_Kapacitások\1_Fizikai_kapacitás\2018_2019\2018_10_01_\[MER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6">
        <f>VLOOKUP(Y436,'\\sioffl3\Kapacitas\Kapacit_2\0_0_0_Kapacitások\1_Fizikai_kapacitás\2018_2019\2018_10_01_\[MER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7">
        <f>VLOOKUP(Y437,'\\sioffl3\Kapacitas\Kapacit_2\0_0_0_Kapacitások\1_Fizikai_kapacitás\2018_2019\2018_10_01_\[MER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8">
        <f>VLOOKUP(Y438,'\\sioffl3\Kapacitas\Kapacit_2\0_0_0_Kapacitások\1_Fizikai_kapacitás\2018_2019\2018_10_01_\[MER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9">
        <f>VLOOKUP(Y439,'\\sioffl3\Kapacitas\Kapacit_2\0_0_0_Kapacitások\1_Fizikai_kapacitás\2018_2019\2018_10_01_\[MER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0">
        <f>VLOOKUP(Y440,'\\sioffl3\Kapacitas\Kapacit_2\0_0_0_Kapacitások\1_Fizikai_kapacitás\2018_2019\2018_10_01_\[MER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1">
        <f>VLOOKUP(Y441,'\\sioffl3\Kapacitas\Kapacit_2\0_0_0_Kapacitások\1_Fizikai_kapacitás\2018_2019\2018_10_01_\[MER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2">
        <f>VLOOKUP(Y442,'\\sioffl3\Kapacitas\Kapacit_2\0_0_0_Kapacitások\1_Fizikai_kapacitás\2018_2019\2018_10_01_\[MER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3">
        <f>VLOOKUP(Y443,'\\sioffl3\Kapacitas\Kapacit_2\0_0_0_Kapacitások\1_Fizikai_kapacitás\2018_2019\2018_10_01_\[MER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4">
        <f>VLOOKUP(Y444,'\\sioffl3\Kapacitas\Kapacit_2\0_0_0_Kapacitások\1_Fizikai_kapacitás\2018_2019\2018_10_01_\[MER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5">
        <f>VLOOKUP(Y445,'\\sioffl3\Kapacitas\Kapacit_2\0_0_0_Kapacitások\1_Fizikai_kapacitás\2018_2019\2018_10_01_\[MER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6">
        <f>VLOOKUP(Y446,'\\sioffl3\Kapacitas\Kapacit_2\0_0_0_Kapacitások\1_Fizikai_kapacitás\2018_2019\2018_10_01_\[MER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7">
        <f>VLOOKUP(Y447,'\\sioffl3\Kapacitas\Kapacit_2\0_0_0_Kapacitások\1_Fizikai_kapacitás\2018_2019\2018_10_01_\[MER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8">
        <f>VLOOKUP(Y448,'\\sioffl3\Kapacitas\Kapacit_2\0_0_0_Kapacitások\1_Fizikai_kapacitás\2018_2019\2018_10_01_\[MER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9">
        <f>VLOOKUP(Y449,'\\sioffl3\Kapacitas\Kapacit_2\0_0_0_Kapacitások\1_Fizikai_kapacitás\2018_2019\2018_10_01_\[MER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0">
        <f>VLOOKUP(Y450,'\\sioffl3\Kapacitas\Kapacit_2\0_0_0_Kapacitások\1_Fizikai_kapacitás\2018_2019\2018_10_01_\[MER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1">
        <f>VLOOKUP(Y451,'\\sioffl3\Kapacitas\Kapacit_2\0_0_0_Kapacitások\1_Fizikai_kapacitás\2018_2019\2018_10_01_\[MER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2">
        <f>VLOOKUP(Y452,'\\sioffl3\Kapacitas\Kapacit_2\0_0_0_Kapacitások\1_Fizikai_kapacitás\2018_2019\2018_10_01_\[MER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3">
        <f>VLOOKUP(Y453,'\\sioffl3\Kapacitas\Kapacit_2\0_0_0_Kapacitások\1_Fizikai_kapacitás\2018_2019\2018_10_01_\[MER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4">
        <f>VLOOKUP(Y454,'\\sioffl3\Kapacitas\Kapacit_2\0_0_0_Kapacitások\1_Fizikai_kapacitás\2018_2019\2018_10_01_\[MER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5">
        <f>VLOOKUP(Y455,'\\sioffl3\Kapacitas\Kapacit_2\0_0_0_Kapacitások\1_Fizikai_kapacitás\2018_2019\2018_10_01_\[MER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6">
        <f>VLOOKUP(Y456,'\\sioffl3\Kapacitas\Kapacit_2\0_0_0_Kapacitások\1_Fizikai_kapacitás\2018_2019\2018_10_01_\[MER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7">
        <f>VLOOKUP(Y457,'\\sioffl3\Kapacitas\Kapacit_2\0_0_0_Kapacitások\1_Fizikai_kapacitás\2018_2019\2018_10_01_\[MER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8">
        <f>VLOOKUP(Y458,'\\sioffl3\Kapacitas\Kapacit_2\0_0_0_Kapacitások\1_Fizikai_kapacitás\2018_2019\2018_10_01_\[MER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9">
        <f>VLOOKUP(Y459,'\\sioffl3\Kapacitas\Kapacit_2\0_0_0_Kapacitások\1_Fizikai_kapacitás\2018_2019\2018_10_01_\[MER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0">
        <f>VLOOKUP(Y460,'\\sioffl3\Kapacitas\Kapacit_2\0_0_0_Kapacitások\1_Fizikai_kapacitás\2018_2019\2018_10_01_\[MER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1">
        <f>VLOOKUP(Y461,'\\sioffl3\Kapacitas\Kapacit_2\0_0_0_Kapacitások\1_Fizikai_kapacitás\2018_2019\2018_10_01_\[MER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2">
        <f>VLOOKUP(Y462,'\\sioffl3\Kapacitas\Kapacit_2\0_0_0_Kapacitások\1_Fizikai_kapacitás\2018_2019\2018_10_01_\[MER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3">
        <f>VLOOKUP(Y463,'\\sioffl3\Kapacitas\Kapacit_2\0_0_0_Kapacitások\1_Fizikai_kapacitás\2018_2019\2018_10_01_\[MER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4">
        <f>VLOOKUP(Y464,'\\sioffl3\Kapacitas\Kapacit_2\0_0_0_Kapacitások\1_Fizikai_kapacitás\2018_2019\2018_10_01_\[MER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5">
        <f>VLOOKUP(Y465,'\\sioffl3\Kapacitas\Kapacit_2\0_0_0_Kapacitások\1_Fizikai_kapacitás\2018_2019\2018_10_01_\[MER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6">
        <f>VLOOKUP(Y466,'\\sioffl3\Kapacitas\Kapacit_2\0_0_0_Kapacitások\1_Fizikai_kapacitás\2018_2019\2018_10_01_\[MER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7">
        <f>VLOOKUP(Y467,'\\sioffl3\Kapacitas\Kapacit_2\0_0_0_Kapacitások\1_Fizikai_kapacitás\2018_2019\2018_10_01_\[MER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8">
        <f>VLOOKUP(Y468,'\\sioffl3\Kapacitas\Kapacit_2\0_0_0_Kapacitások\1_Fizikai_kapacitás\2018_2019\2018_10_01_\[MER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9">
        <f>VLOOKUP(Y469,'\\sioffl3\Kapacitas\Kapacit_2\0_0_0_Kapacitások\1_Fizikai_kapacitás\2018_2019\2018_10_01_\[MER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0">
        <f>VLOOKUP(Y470,'\\sioffl3\Kapacitas\Kapacit_2\0_0_0_Kapacitások\1_Fizikai_kapacitás\2018_2019\2018_10_01_\[MER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1">
        <f>VLOOKUP(Y471,'\\sioffl3\Kapacitas\Kapacit_2\0_0_0_Kapacitások\1_Fizikai_kapacitás\2018_2019\2018_10_01_\[MER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2">
        <f>VLOOKUP(Y472,'\\sioffl3\Kapacitas\Kapacit_2\0_0_0_Kapacitások\1_Fizikai_kapacitás\2018_2019\2018_10_01_\[MER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7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76">
        <f>VLOOKUP(Y476,'\\sioffl3\Kapacitas\Kapacit_2\0_0_0_Kapacitások\1_Fizikai_kapacitás\2018_2019\2018_10_01_\[MER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7">
        <f>VLOOKUP(Y477,'\\sioffl3\Kapacitas\Kapacit_2\0_0_0_Kapacitások\1_Fizikai_kapacitás\2018_2019\2018_10_01_\[MER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8">
        <f>VLOOKUP(Y478,'\\sioffl3\Kapacitas\Kapacit_2\0_0_0_Kapacitások\1_Fizikai_kapacitás\2018_2019\2018_10_01_\[MER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9">
        <f>VLOOKUP(Y479,'\\sioffl3\Kapacitas\Kapacit_2\0_0_0_Kapacitások\1_Fizikai_kapacitás\2018_2019\2018_10_01_\[MER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0">
        <f>VLOOKUP(Y480,'\\sioffl3\Kapacitas\Kapacit_2\0_0_0_Kapacitások\1_Fizikai_kapacitás\2018_2019\2018_10_01_\[MER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2">
        <f>VLOOKUP(Y482,'\\sioffl3\Kapacitas\Kapacit_2\0_0_0_Kapacitások\1_Fizikai_kapacitás\2018_2019\2018_10_01_\[MER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3">
        <f>VLOOKUP(Y483,'\\sioffl3\Kapacitas\Kapacit_2\0_0_0_Kapacitások\1_Fizikai_kapacitás\2018_2019\2018_10_01_\[MER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5">
        <v>35.066127000000002</v>
      </nc>
      <ndxf>
        <font>
          <b/>
          <sz val="11"/>
          <family val="2"/>
        </font>
        <alignment vertical="center"/>
      </ndxf>
    </rcc>
    <rcc rId="0" sId="2" dxf="1">
      <nc r="AK486">
        <f>VLOOKUP(Y486,'\\sioffl3\Kapacitas\Kapacit_2\0_0_0_Kapacitások\1_Fizikai_kapacitás\2018_2019\2018_10_01_\[MER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7">
        <f>VLOOKUP(Y487,'\\sioffl3\Kapacitas\Kapacit_2\0_0_0_Kapacitások\1_Fizikai_kapacitás\2018_2019\2018_10_01_\[MER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8">
        <f>VLOOKUP(Y488,'\\sioffl3\Kapacitas\Kapacit_2\0_0_0_Kapacitások\1_Fizikai_kapacitás\2018_2019\2018_10_01_\[MER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9">
        <f>VLOOKUP(Y489,'\\sioffl3\Kapacitas\Kapacit_2\0_0_0_Kapacitások\1_Fizikai_kapacitás\2018_2019\2018_10_01_\[MER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0">
        <f>VLOOKUP(Y490,'\\sioffl3\Kapacitas\Kapacit_2\0_0_0_Kapacitások\1_Fizikai_kapacitás\2018_2019\2018_10_01_\[MER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2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95">
        <f>VLOOKUP(Y495,'\\sioffl3\Kapacitas\Kapacit_2\0_0_0_Kapacitások\1_Fizikai_kapacitás\2018_2019\2018_10_01_\[MER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6">
        <f>VLOOKUP(Y496,'\\sioffl3\Kapacitas\Kapacit_2\0_0_0_Kapacitások\1_Fizikai_kapacitás\2018_2019\2018_10_01_\[MER Partnereknek 2018_10_01_2019_09_30_Rev_0.xls]Kiadási pontok'!$B$3:$H$491,7,FALSE)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1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2" start="0" length="0">
      <dxf>
        <fill>
          <patternFill patternType="solid">
            <bgColor rgb="FFCCCCFF"/>
          </patternFill>
        </fill>
      </dxf>
    </rfmt>
    <rfmt sheetId="2" sqref="AK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K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</dxf>
    </rfmt>
    <rcc rId="0" sId="2" dxf="1">
      <nc r="AK5">
        <f>VLOOKUP(Y5,'\\sioffl3\Kapacitas\Kapacit_3\Informatikai_platform\0_0_NEW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">
        <f>VLOOKUP(Y6,'\\sioffl3\Kapacitas\Kapacit_3\Informatikai_platform\0_0_NEW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">
        <f>VLOOKUP(Y7,'\\sioffl3\Kapacitas\Kapacit_3\Informatikai_platform\0_0_NEW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">
        <f>VLOOKUP(Y8,'\\sioffl3\Kapacitas\Kapacit_3\Informatikai_platform\0_0_NEW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">
        <f>VLOOKUP(Y9,'\\sioffl3\Kapacitas\Kapacit_3\Informatikai_platform\0_0_NEW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">
        <f>VLOOKUP(Y10,'\\sioffl3\Kapacitas\Kapacit_3\Informatikai_platform\0_0_NEW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">
        <f>VLOOKUP(Y11,'\\sioffl3\Kapacitas\Kapacit_3\Informatikai_platform\0_0_NEW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">
        <f>VLOOKUP(Y12,'\\sioffl3\Kapacitas\Kapacit_3\Informatikai_platform\0_0_NEW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">
        <f>VLOOKUP(Y13,'\\sioffl3\Kapacitas\Kapacit_3\Informatikai_platform\0_0_NEW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">
        <f>VLOOKUP(Y14,'\\sioffl3\Kapacitas\Kapacit_3\Informatikai_platform\0_0_NEW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">
        <f>VLOOKUP(Y15,'\\sioffl3\Kapacitas\Kapacit_3\Informatikai_platform\0_0_NEW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">
        <f>VLOOKUP(Y16,'\\sioffl3\Kapacitas\Kapacit_3\Informatikai_platform\0_0_NEW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">
        <f>VLOOKUP(Y17,'\\sioffl3\Kapacitas\Kapacit_3\Informatikai_platform\0_0_NEW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">
        <f>VLOOKUP(Y18,'\\sioffl3\Kapacitas\Kapacit_3\Informatikai_platform\0_0_NEW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">
        <f>VLOOKUP(Y19,'\\sioffl3\Kapacitas\Kapacit_3\Informatikai_platform\0_0_NEW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">
        <f>VLOOKUP(Y20,'\\sioffl3\Kapacitas\Kapacit_3\Informatikai_platform\0_0_NEW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">
        <f>VLOOKUP(Y21,'\\sioffl3\Kapacitas\Kapacit_3\Informatikai_platform\0_0_NEW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">
        <f>VLOOKUP(Y22,'\\sioffl3\Kapacitas\Kapacit_3\Informatikai_platform\0_0_NEW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">
        <f>VLOOKUP(Y23,'\\sioffl3\Kapacitas\Kapacit_3\Informatikai_platform\0_0_NEW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">
        <f>VLOOKUP(Y25,'\\sioffl3\Kapacitas\Kapacit_3\Informatikai_platform\0_0_NEW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">
        <f>VLOOKUP(Y26,'\\sioffl3\Kapacitas\Kapacit_3\Informatikai_platform\0_0_NEW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">
        <f>VLOOKUP(Y27,'\\sioffl3\Kapacitas\Kapacit_3\Informatikai_platform\0_0_NEW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">
        <f>VLOOKUP(Y28,'\\sioffl3\Kapacitas\Kapacit_3\Informatikai_platform\0_0_NEW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">
        <f>VLOOKUP(Y29,'\\sioffl3\Kapacitas\Kapacit_3\Informatikai_platform\0_0_NEW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">
        <f>VLOOKUP(Y30,'\\sioffl3\Kapacitas\Kapacit_3\Informatikai_platform\0_0_NEW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">
        <f>VLOOKUP(Y31,'\\sioffl3\Kapacitas\Kapacit_3\Informatikai_platform\0_0_NEW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">
        <f>VLOOKUP(Y32,'\\sioffl3\Kapacitas\Kapacit_3\Informatikai_platform\0_0_NEW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">
        <f>VLOOKUP(Y33,'\\sioffl3\Kapacitas\Kapacit_3\Informatikai_platform\0_0_NEW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">
        <v>0.94746399999999997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">
        <v>0.94746399999999997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">
        <f>VLOOKUP(Y36,'\\sioffl3\Kapacitas\Kapacit_3\Informatikai_platform\0_0_NEW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">
        <f>VLOOKUP(Y37,'\\sioffl3\Kapacitas\Kapacit_3\Informatikai_platform\0_0_NEW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">
        <f>VLOOKUP(Y38,'\\sioffl3\Kapacitas\Kapacit_3\Informatikai_platform\0_0_NEW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">
        <f>VLOOKUP(Y39,'\\sioffl3\Kapacitas\Kapacit_3\Informatikai_platform\0_0_NEW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">
        <f>VLOOKUP(Y40,'\\sioffl3\Kapacitas\Kapacit_3\Informatikai_platform\0_0_NEW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">
        <f>VLOOKUP(Y41,'\\sioffl3\Kapacitas\Kapacit_3\Informatikai_platform\0_0_NEW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">
        <f>VLOOKUP(Y42,'\\sioffl3\Kapacitas\Kapacit_3\Informatikai_platform\0_0_NEW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">
        <f>VLOOKUP(Y43,'\\sioffl3\Kapacitas\Kapacit_3\Informatikai_platform\0_0_NEW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">
        <f>VLOOKUP(Y45,'\\sioffl3\Kapacitas\Kapacit_3\Informatikai_platform\0_0_NEW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color rgb="FFFF0000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">
        <f>VLOOKUP(Y45,'\\sioffl3\Kapacitas\Kapacit_3\Informatikai_platform\0_0_NEW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">
        <f>VLOOKUP(Y46,'\\sioffl3\Kapacitas\Kapacit_3\Informatikai_platform\0_0_NEW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">
        <f>VLOOKUP(Y47,'\\sioffl3\Kapacitas\Kapacit_3\Informatikai_platform\0_0_NEW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">
        <f>VLOOKUP(Y48,'\\sioffl3\Kapacitas\Kapacit_3\Informatikai_platform\0_0_NEW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">
        <f>VLOOKUP(Y49,'\\sioffl3\Kapacitas\Kapacit_3\Informatikai_platform\0_0_NEW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0">
        <f>VLOOKUP(Y50,'\\sioffl3\Kapacitas\Kapacit_3\Informatikai_platform\0_0_NEW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1">
        <f>VLOOKUP(Y51,'\\sioffl3\Kapacitas\Kapacit_3\Informatikai_platform\0_0_NEW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2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3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4">
        <f>VLOOKUP(Y54,'\\sioffl3\Kapacitas\Kapacit_3\Informatikai_platform\0_0_NEW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5">
        <f>VLOOKUP(Y55,'\\sioffl3\Kapacitas\Kapacit_3\Informatikai_platform\0_0_NEW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6">
        <f>VLOOKUP(Y56,'\\sioffl3\Kapacitas\Kapacit_3\Informatikai_platform\0_0_NEW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7">
        <f>VLOOKUP(Y57,'\\sioffl3\Kapacitas\Kapacit_3\Informatikai_platform\0_0_NEW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8">
        <f>VLOOKUP(Y58,'\\sioffl3\Kapacitas\Kapacit_3\Informatikai_platform\0_0_NEW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59">
        <f>VLOOKUP(Y59,'\\sioffl3\Kapacitas\Kapacit_3\Informatikai_platform\0_0_NEW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0">
        <f>VLOOKUP(Y60,'\\sioffl3\Kapacitas\Kapacit_3\Informatikai_platform\0_0_NEW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1">
        <f>VLOOKUP(Y61,'\\sioffl3\Kapacitas\Kapacit_3\Informatikai_platform\0_0_NEW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2">
        <f>VLOOKUP(Y62,'\\sioffl3\Kapacitas\Kapacit_3\Informatikai_platform\0_0_NEW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3">
        <f>VLOOKUP(Y63,'\\sioffl3\Kapacitas\Kapacit_3\Informatikai_platform\0_0_NEW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4">
        <f>VLOOKUP(Y64,'\\sioffl3\Kapacitas\Kapacit_3\Informatikai_platform\0_0_NEW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5">
        <f>VLOOKUP(Y65,'\\sioffl3\Kapacitas\Kapacit_3\Informatikai_platform\0_0_NEW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6">
        <f>VLOOKUP(Y66,'\\sioffl3\Kapacitas\Kapacit_3\Informatikai_platform\0_0_NEW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7">
        <f>VLOOKUP(Y67,'\\sioffl3\Kapacitas\Kapacit_3\Informatikai_platform\0_0_NEW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8">
        <f>VLOOKUP(Y68,'\\sioffl3\Kapacitas\Kapacit_3\Informatikai_platform\0_0_NEW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69">
        <f>VLOOKUP(Y69,'\\sioffl3\Kapacitas\Kapacit_3\Informatikai_platform\0_0_NEW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0">
        <f>VLOOKUP(Y70,'\\sioffl3\Kapacitas\Kapacit_3\Informatikai_platform\0_0_NEW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1">
        <f>VLOOKUP(Y71,'\\sioffl3\Kapacitas\Kapacit_3\Informatikai_platform\0_0_NEW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2">
        <f>VLOOKUP(Y72,'\\sioffl3\Kapacitas\Kapacit_3\Informatikai_platform\0_0_NEW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3">
        <f>VLOOKUP(Y73,'\\sioffl3\Kapacitas\Kapacit_3\Informatikai_platform\0_0_NEW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4">
        <f>VLOOKUP(Y74,'\\sioffl3\Kapacitas\Kapacit_3\Informatikai_platform\0_0_NEW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5">
        <f>VLOOKUP(Y75,'\\sioffl3\Kapacitas\Kapacit_3\Informatikai_platform\0_0_NEW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6">
        <f>VLOOKUP(Y76,'\\sioffl3\Kapacitas\Kapacit_3\Informatikai_platform\0_0_NEW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7">
        <f>VLOOKUP(Y77,'\\sioffl3\Kapacitas\Kapacit_3\Informatikai_platform\0_0_NEW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8">
        <f>VLOOKUP(Y78,'\\sioffl3\Kapacitas\Kapacit_3\Informatikai_platform\0_0_NEW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79">
        <f>VLOOKUP(Y79,'\\sioffl3\Kapacitas\Kapacit_3\Informatikai_platform\0_0_NEW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0">
        <f>VLOOKUP(Y80,'\\sioffl3\Kapacitas\Kapacit_3\Informatikai_platform\0_0_NEW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1">
        <f>VLOOKUP(Y81,'\\sioffl3\Kapacitas\Kapacit_3\Informatikai_platform\0_0_NEW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2">
        <f>VLOOKUP(Y82,'\\sioffl3\Kapacitas\Kapacit_3\Informatikai_platform\0_0_NEW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3">
        <v>0.9476</v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84">
        <f>VLOOKUP(Y84,'\\sioffl3\Kapacitas\Kapacit_3\Informatikai_platform\0_0_NEW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5">
        <f>VLOOKUP(Y85,'\\sioffl3\Kapacitas\Kapacit_3\Informatikai_platform\0_0_NEW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6">
        <f>VLOOKUP(Y86,'\\sioffl3\Kapacitas\Kapacit_3\Informatikai_platform\0_0_NEW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7">
        <f>VLOOKUP(Y87,'\\sioffl3\Kapacitas\Kapacit_3\Informatikai_platform\0_0_NEW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8">
        <f>VLOOKUP(Y88,'\\sioffl3\Kapacitas\Kapacit_3\Informatikai_platform\0_0_NEW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89">
        <f>VLOOKUP(Y89,'\\sioffl3\Kapacitas\Kapacit_3\Informatikai_platform\0_0_NEW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0">
        <f>VLOOKUP(Y90,'\\sioffl3\Kapacitas\Kapacit_3\Informatikai_platform\0_0_NEW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1">
        <f>VLOOKUP(Y91,'\\sioffl3\Kapacitas\Kapacit_3\Informatikai_platform\0_0_NEW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2">
        <f>VLOOKUP(Y92,'\\sioffl3\Kapacitas\Kapacit_3\Informatikai_platform\0_0_NEW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3">
        <f>VLOOKUP(Y93,'\\sioffl3\Kapacitas\Kapacit_3\Informatikai_platform\0_0_NEW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4">
        <f>VLOOKUP(Y94,'\\sioffl3\Kapacitas\Kapacit_3\Informatikai_platform\0_0_NEW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5">
        <f>VLOOKUP(Y95,'\\sioffl3\Kapacitas\Kapacit_3\Informatikai_platform\0_0_NEW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6">
        <f>VLOOKUP(Y96,'\\sioffl3\Kapacitas\Kapacit_3\Informatikai_platform\0_0_NEW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7">
        <f>VLOOKUP(Y97,'\\sioffl3\Kapacitas\Kapacit_3\Informatikai_platform\0_0_NEW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8">
        <f>VLOOKUP(Y98,'\\sioffl3\Kapacitas\Kapacit_3\Informatikai_platform\0_0_NEW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99">
        <f>VLOOKUP(Y99,'\\sioffl3\Kapacitas\Kapacit_3\Informatikai_platform\0_0_NEW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0">
        <f>VLOOKUP(Y100,'\\sioffl3\Kapacitas\Kapacit_3\Informatikai_platform\0_0_NEW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1">
        <f>VLOOKUP(Y101,'\\sioffl3\Kapacitas\Kapacit_3\Informatikai_platform\0_0_NEW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2">
        <f>VLOOKUP(Y102,'\\sioffl3\Kapacitas\Kapacit_3\Informatikai_platform\0_0_NEW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3">
        <f>VLOOKUP(Y103,'\\sioffl3\Kapacitas\Kapacit_3\Informatikai_platform\0_0_NEW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4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5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6">
        <f>VLOOKUP(Y106,'\\sioffl3\Kapacitas\Kapacit_3\Informatikai_platform\0_0_NEW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7">
        <f>VLOOKUP(Y107,'\\sioffl3\Kapacitas\Kapacit_3\Informatikai_platform\0_0_NEW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8">
        <f>VLOOKUP(Y108,'\\sioffl3\Kapacitas\Kapacit_3\Informatikai_platform\0_0_NEW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09">
        <f>VLOOKUP(Y109,'\\sioffl3\Kapacitas\Kapacit_3\Informatikai_platform\0_0_NEW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0">
        <f>VLOOKUP(Y110,'\\sioffl3\Kapacitas\Kapacit_3\Informatikai_platform\0_0_NEW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1">
        <f>VLOOKUP(Y111,'\\sioffl3\Kapacitas\Kapacit_3\Informatikai_platform\0_0_NEW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2">
        <f>VLOOKUP(Y112,'\\sioffl3\Kapacitas\Kapacit_3\Informatikai_platform\0_0_NEW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3">
        <f>VLOOKUP(Y113,'\\sioffl3\Kapacitas\Kapacit_3\Informatikai_platform\0_0_NEW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4">
        <f>VLOOKUP(Y114,'\\sioffl3\Kapacitas\Kapacit_3\Informatikai_platform\0_0_NEW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5">
        <f>VLOOKUP(Y115,'\\sioffl3\Kapacitas\Kapacit_3\Informatikai_platform\0_0_NEW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6">
        <f>VLOOKUP(Y116,'\\sioffl3\Kapacitas\Kapacit_3\Informatikai_platform\0_0_NEW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7">
        <f>VLOOKUP(Y117,'\\sioffl3\Kapacitas\Kapacit_3\Informatikai_platform\0_0_NEW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8">
        <f>VLOOKUP(Y118,'\\sioffl3\Kapacitas\Kapacit_3\Informatikai_platform\0_0_NEW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19">
        <f>VLOOKUP(Y119,'\\sioffl3\Kapacitas\Kapacit_3\Informatikai_platform\0_0_NEW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0">
        <f>VLOOKUP(Y120,'\\sioffl3\Kapacitas\Kapacit_3\Informatikai_platform\0_0_NEW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1">
        <f>VLOOKUP(Y121,'\\sioffl3\Kapacitas\Kapacit_3\Informatikai_platform\0_0_NEW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2">
        <f>VLOOKUP(Y122,'\\sioffl3\Kapacitas\Kapacit_3\Informatikai_platform\0_0_NEW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3">
        <f>VLOOKUP(Y123,'\\sioffl3\Kapacitas\Kapacit_3\Informatikai_platform\0_0_NEW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4">
        <f>VLOOKUP(Y124,'\\sioffl3\Kapacitas\Kapacit_3\Informatikai_platform\0_0_NEW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5">
        <f>VLOOKUP(Y125,'\\sioffl3\Kapacitas\Kapacit_3\Informatikai_platform\0_0_NEW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6">
        <f>VLOOKUP(Y126,'\\sioffl3\Kapacitas\Kapacit_3\Informatikai_platform\0_0_NEW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7">
        <f>VLOOKUP(Y127,'\\sioffl3\Kapacitas\Kapacit_3\Informatikai_platform\0_0_NEW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8">
        <f>VLOOKUP(Y128,'\\sioffl3\Kapacitas\Kapacit_3\Informatikai_platform\0_0_NEW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29">
        <f>VLOOKUP(Y129,'\\sioffl3\Kapacitas\Kapacit_3\Informatikai_platform\0_0_NEW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0">
        <f>VLOOKUP(Y130,'\\sioffl3\Kapacitas\Kapacit_3\Informatikai_platform\0_0_NEW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1">
        <f>VLOOKUP(Y131,'\\sioffl3\Kapacitas\Kapacit_3\Informatikai_platform\0_0_NEW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2">
        <f>VLOOKUP(Y132,'\\sioffl3\Kapacitas\Kapacit_3\Informatikai_platform\0_0_NEW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3">
        <f>VLOOKUP(Y133,'\\sioffl3\Kapacitas\Kapacit_3\Informatikai_platform\0_0_NEW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4">
        <f>VLOOKUP(Y134,'\\sioffl3\Kapacitas\Kapacit_3\Informatikai_platform\0_0_NEW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5">
        <f>VLOOKUP(Y135,'\\sioffl3\Kapacitas\Kapacit_3\Informatikai_platform\0_0_NEW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6">
        <f>VLOOKUP(Y136,'\\sioffl3\Kapacitas\Kapacit_3\Informatikai_platform\0_0_NEW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7">
        <f>VLOOKUP(Y137,'\\sioffl3\Kapacitas\Kapacit_3\Informatikai_platform\0_0_NEW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8">
        <f>VLOOKUP(Y138,'\\sioffl3\Kapacitas\Kapacit_3\Informatikai_platform\0_0_NEW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39">
        <f>VLOOKUP(Y139,'\\sioffl3\Kapacitas\Kapacit_3\Informatikai_platform\0_0_NEW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0">
        <f>VLOOKUP(Y140,'\\sioffl3\Kapacitas\Kapacit_3\Informatikai_platform\0_0_NEW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1">
        <f>VLOOKUP(Y141,'\\sioffl3\Kapacitas\Kapacit_3\Informatikai_platform\0_0_NEW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2">
        <f>VLOOKUP(Y142,'\\sioffl3\Kapacitas\Kapacit_3\Informatikai_platform\0_0_NEW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3">
        <f>VLOOKUP(Y143,'\\sioffl3\Kapacitas\Kapacit_3\Informatikai_platform\0_0_NEW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4">
        <f>VLOOKUP(Y144,'\\sioffl3\Kapacitas\Kapacit_3\Informatikai_platform\0_0_NEW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5">
        <f>VLOOKUP(Y145,'\\sioffl3\Kapacitas\Kapacit_3\Informatikai_platform\0_0_NEW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6">
        <f>VLOOKUP(Y146,'\\sioffl3\Kapacitas\Kapacit_3\Informatikai_platform\0_0_NEW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7">
        <f>VLOOKUP(Y147,'\\sioffl3\Kapacitas\Kapacit_3\Informatikai_platform\0_0_NEW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8">
        <f>VLOOKUP(Y148,'\\sioffl3\Kapacitas\Kapacit_3\Informatikai_platform\0_0_NEW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49">
        <f>VLOOKUP(Y149,'\\sioffl3\Kapacitas\Kapacit_3\Informatikai_platform\0_0_NEW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0">
        <f>VLOOKUP(Y150,'\\sioffl3\Kapacitas\Kapacit_3\Informatikai_platform\0_0_NEW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1">
        <f>VLOOKUP(Y151,'\\sioffl3\Kapacitas\Kapacit_3\Informatikai_platform\0_0_NEW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2">
        <f>VLOOKUP(Y152,'\\sioffl3\Kapacitas\Kapacit_3\Informatikai_platform\0_0_NEW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3">
        <f>VLOOKUP(Y153,'\\sioffl3\Kapacitas\Kapacit_3\Informatikai_platform\0_0_NEW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4">
        <f>VLOOKUP(Y154,'\\sioffl3\Kapacitas\Kapacit_3\Informatikai_platform\0_0_NEW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5">
        <f>VLOOKUP(Y155,'\\sioffl3\Kapacitas\Kapacit_3\Informatikai_platform\0_0_NEW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6">
        <f>VLOOKUP(Y156,'\\sioffl3\Kapacitas\Kapacit_3\Informatikai_platform\0_0_NEW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7">
        <f>VLOOKUP(Y157,'\\sioffl3\Kapacitas\Kapacit_3\Informatikai_platform\0_0_NEW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8">
        <f>VLOOKUP(Y158,'\\sioffl3\Kapacitas\Kapacit_3\Informatikai_platform\0_0_NEW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59">
        <f>VLOOKUP(Y159,'\\sioffl3\Kapacitas\Kapacit_3\Informatikai_platform\0_0_NEW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0">
        <f>VLOOKUP(Y160,'\\sioffl3\Kapacitas\Kapacit_3\Informatikai_platform\0_0_NEW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1">
        <f>VLOOKUP(Y161,'\\sioffl3\Kapacitas\Kapacit_3\Informatikai_platform\0_0_NEW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2">
        <f>VLOOKUP(Y162,'\\sioffl3\Kapacitas\Kapacit_3\Informatikai_platform\0_0_NEW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3">
        <f>VLOOKUP(Y163,'\\sioffl3\Kapacitas\Kapacit_3\Informatikai_platform\0_0_NEW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4">
        <f>VLOOKUP(Y164,'\\sioffl3\Kapacitas\Kapacit_3\Informatikai_platform\0_0_NEW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5">
        <f>VLOOKUP(Y165,'\\sioffl3\Kapacitas\Kapacit_3\Informatikai_platform\0_0_NEW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6">
        <f>VLOOKUP(Y166,'\\sioffl3\Kapacitas\Kapacit_3\Informatikai_platform\0_0_NEW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7">
        <f>VLOOKUP(Y167,'\\sioffl3\Kapacitas\Kapacit_3\Informatikai_platform\0_0_NEW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8">
        <f>VLOOKUP(Y168,'\\sioffl3\Kapacitas\Kapacit_3\Informatikai_platform\0_0_NEW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69">
        <f>VLOOKUP(Y169,'\\sioffl3\Kapacitas\Kapacit_3\Informatikai_platform\0_0_NEW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0">
        <f>VLOOKUP(Y170,'\\sioffl3\Kapacitas\Kapacit_3\Informatikai_platform\0_0_NEW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1">
        <f>VLOOKUP(Y171,'\\sioffl3\Kapacitas\Kapacit_3\Informatikai_platform\0_0_NEW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2">
        <f>VLOOKUP(Y172,'\\sioffl3\Kapacitas\Kapacit_3\Informatikai_platform\0_0_NEW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3">
        <f>VLOOKUP(Y173,'\\sioffl3\Kapacitas\Kapacit_3\Informatikai_platform\0_0_NEW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4">
        <f>VLOOKUP(Y174,'\\sioffl3\Kapacitas\Kapacit_3\Informatikai_platform\0_0_NEW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5">
        <f>VLOOKUP(Y175,'\\sioffl3\Kapacitas\Kapacit_3\Informatikai_platform\0_0_NEW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6">
        <f>VLOOKUP(Y176,'\\sioffl3\Kapacitas\Kapacit_3\Informatikai_platform\0_0_NEW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7">
        <f>VLOOKUP(Y177,'\\sioffl3\Kapacitas\Kapacit_3\Informatikai_platform\0_0_NEW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8">
        <f>VLOOKUP(Y178,'\\sioffl3\Kapacitas\Kapacit_3\Informatikai_platform\0_0_NEW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79">
        <f>VLOOKUP(Y179,'\\sioffl3\Kapacitas\Kapacit_3\Informatikai_platform\0_0_NEW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0">
        <f>VLOOKUP(Y180,'\\sioffl3\Kapacitas\Kapacit_3\Informatikai_platform\0_0_NEW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1">
        <f>VLOOKUP(Y181,'\\sioffl3\Kapacitas\Kapacit_3\Informatikai_platform\0_0_NEW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2">
        <f>VLOOKUP(Y182,'\\sioffl3\Kapacitas\Kapacit_3\Informatikai_platform\0_0_NEW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3">
        <f>VLOOKUP(Y183,'\\sioffl3\Kapacitas\Kapacit_3\Informatikai_platform\0_0_NEW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4">
        <f>VLOOKUP(Y184,'\\sioffl3\Kapacitas\Kapacit_3\Informatikai_platform\0_0_NEW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5">
        <f>VLOOKUP(Y185,'\\sioffl3\Kapacitas\Kapacit_3\Informatikai_platform\0_0_NEW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6">
        <f>VLOOKUP(Y186,'\\sioffl3\Kapacitas\Kapacit_3\Informatikai_platform\0_0_NEW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7">
        <f>VLOOKUP(Y187,'\\sioffl3\Kapacitas\Kapacit_3\Informatikai_platform\0_0_NEW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8">
        <f>VLOOKUP(Y188,'\\sioffl3\Kapacitas\Kapacit_3\Informatikai_platform\0_0_NEW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89">
        <f>VLOOKUP(Y189,'\\sioffl3\Kapacitas\Kapacit_3\Informatikai_platform\0_0_NEW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0">
        <f>VLOOKUP(Y190,'\\sioffl3\Kapacitas\Kapacit_3\Informatikai_platform\0_0_NEW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1">
        <f>VLOOKUP(Y191,'\\sioffl3\Kapacitas\Kapacit_3\Informatikai_platform\0_0_NEW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2">
        <f>VLOOKUP(Y192,'\\sioffl3\Kapacitas\Kapacit_3\Informatikai_platform\0_0_NEW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3">
        <f>VLOOKUP(Y193,'\\sioffl3\Kapacitas\Kapacit_3\Informatikai_platform\0_0_NEW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4">
        <f>VLOOKUP(Y194,'\\sioffl3\Kapacitas\Kapacit_3\Informatikai_platform\0_0_NEW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5">
        <f>VLOOKUP(Y195,'\\sioffl3\Kapacitas\Kapacit_3\Informatikai_platform\0_0_NEW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6">
        <f>VLOOKUP(Y196,'\\sioffl3\Kapacitas\Kapacit_3\Informatikai_platform\0_0_NEW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7">
        <f>VLOOKUP(Y197,'\\sioffl3\Kapacitas\Kapacit_3\Informatikai_platform\0_0_NEW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8">
        <f>VLOOKUP(Y198,'\\sioffl3\Kapacitas\Kapacit_3\Informatikai_platform\0_0_NEW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199">
        <f>VLOOKUP(Y199,'\\sioffl3\Kapacitas\Kapacit_3\Informatikai_platform\0_0_NEW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0">
        <f>VLOOKUP(Y200,'\\sioffl3\Kapacitas\Kapacit_3\Informatikai_platform\0_0_NEW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1">
        <f>VLOOKUP(Y201,'\\sioffl3\Kapacitas\Kapacit_3\Informatikai_platform\0_0_NEW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2">
        <f>VLOOKUP(Y202,'\\sioffl3\Kapacitas\Kapacit_3\Informatikai_platform\0_0_NEW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3">
        <f>VLOOKUP(Y203,'\\sioffl3\Kapacitas\Kapacit_3\Informatikai_platform\0_0_NEW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4">
        <f>VLOOKUP(Y204,'\\sioffl3\Kapacitas\Kapacit_3\Informatikai_platform\0_0_NEW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5">
        <f>VLOOKUP(Y205,'\\sioffl3\Kapacitas\Kapacit_3\Informatikai_platform\0_0_NEW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6">
        <f>VLOOKUP(Y206,'\\sioffl3\Kapacitas\Kapacit_3\Informatikai_platform\0_0_NEW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7">
        <f>VLOOKUP(Y207,'\\sioffl3\Kapacitas\Kapacit_3\Informatikai_platform\0_0_NEW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8">
        <f>VLOOKUP(Y208,'\\sioffl3\Kapacitas\Kapacit_3\Informatikai_platform\0_0_NEW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09">
        <f>VLOOKUP(Y209,'\\sioffl3\Kapacitas\Kapacit_3\Informatikai_platform\0_0_NEW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0">
        <f>VLOOKUP(Y210,'\\sioffl3\Kapacitas\Kapacit_3\Informatikai_platform\0_0_NEW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1">
        <f>VLOOKUP(Y211,'\\sioffl3\Kapacitas\Kapacit_3\Informatikai_platform\0_0_NEW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2">
        <f>VLOOKUP(Y212,'\\sioffl3\Kapacitas\Kapacit_3\Informatikai_platform\0_0_NEW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3">
        <f>VLOOKUP(Y213,'\\sioffl3\Kapacitas\Kapacit_3\Informatikai_platform\0_0_NEW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4">
        <f>VLOOKUP(Y214,'\\sioffl3\Kapacitas\Kapacit_3\Informatikai_platform\0_0_NEW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5">
        <f>VLOOKUP(Y215,'\\sioffl3\Kapacitas\Kapacit_3\Informatikai_platform\0_0_NEW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6">
        <f>VLOOKUP(Y216,'\\sioffl3\Kapacitas\Kapacit_3\Informatikai_platform\0_0_NEW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7">
        <f>VLOOKUP(Y217,'\\sioffl3\Kapacitas\Kapacit_3\Informatikai_platform\0_0_NEW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8">
        <f>VLOOKUP(Y218,'\\sioffl3\Kapacitas\Kapacit_3\Informatikai_platform\0_0_NEW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19">
        <f>VLOOKUP(Y219,'\\sioffl3\Kapacitas\Kapacit_3\Informatikai_platform\0_0_NEW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0">
        <f>VLOOKUP(Y220,'\\sioffl3\Kapacitas\Kapacit_3\Informatikai_platform\0_0_NEW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1">
        <f>VLOOKUP(Y221,'\\sioffl3\Kapacitas\Kapacit_3\Informatikai_platform\0_0_NEW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2">
        <f>VLOOKUP(Y222,'\\sioffl3\Kapacitas\Kapacit_3\Informatikai_platform\0_0_NEW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3">
        <f>VLOOKUP(Y223,'\\sioffl3\Kapacitas\Kapacit_3\Informatikai_platform\0_0_NEW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4">
        <f>VLOOKUP(Y224,'\\sioffl3\Kapacitas\Kapacit_3\Informatikai_platform\0_0_NEW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5">
        <f>VLOOKUP(Y225,'\\sioffl3\Kapacitas\Kapacit_3\Informatikai_platform\0_0_NEW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6">
        <f>VLOOKUP(Y226,'\\sioffl3\Kapacitas\Kapacit_3\Informatikai_platform\0_0_NEW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7">
        <f>VLOOKUP(Y227,'\\sioffl3\Kapacitas\Kapacit_3\Informatikai_platform\0_0_NEW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8">
        <f>VLOOKUP(Y228,'\\sioffl3\Kapacitas\Kapacit_3\Informatikai_platform\0_0_NEW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29">
        <f>VLOOKUP(Y229,'\\sioffl3\Kapacitas\Kapacit_3\Informatikai_platform\0_0_NEW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0">
        <f>VLOOKUP(Y230,'\\sioffl3\Kapacitas\Kapacit_3\Informatikai_platform\0_0_NEW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1">
        <f>VLOOKUP(Y231,'\\sioffl3\Kapacitas\Kapacit_3\Informatikai_platform\0_0_NEW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2">
        <f>VLOOKUP(Y232,'\\sioffl3\Kapacitas\Kapacit_3\Informatikai_platform\0_0_NEW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3">
        <f>VLOOKUP(Y233,'\\sioffl3\Kapacitas\Kapacit_3\Informatikai_platform\0_0_NEW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4">
        <f>VLOOKUP(Y234,'\\sioffl3\Kapacitas\Kapacit_3\Informatikai_platform\0_0_NEW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5">
        <f>VLOOKUP(Y235,'\\sioffl3\Kapacitas\Kapacit_3\Informatikai_platform\0_0_NEW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6">
        <f>VLOOKUP(Y236,'\\sioffl3\Kapacitas\Kapacit_3\Informatikai_platform\0_0_NEW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7">
        <f>VLOOKUP(Y237,'\\sioffl3\Kapacitas\Kapacit_3\Informatikai_platform\0_0_NEW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8">
        <f>VLOOKUP(Y238,'\\sioffl3\Kapacitas\Kapacit_3\Informatikai_platform\0_0_NEW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39">
        <f>VLOOKUP(Y239,'\\sioffl3\Kapacitas\Kapacit_3\Informatikai_platform\0_0_NEW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0">
        <f>VLOOKUP(Y240,'\\sioffl3\Kapacitas\Kapacit_3\Informatikai_platform\0_0_NEW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1">
        <f>VLOOKUP(Y241,'\\sioffl3\Kapacitas\Kapacit_3\Informatikai_platform\0_0_NEW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2">
        <f>VLOOKUP(Y242,'\\sioffl3\Kapacitas\Kapacit_3\Informatikai_platform\0_0_NEW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3">
        <f>VLOOKUP(Y243,'\\sioffl3\Kapacitas\Kapacit_3\Informatikai_platform\0_0_NEW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4">
        <f>VLOOKUP(Y244,'\\sioffl3\Kapacitas\Kapacit_3\Informatikai_platform\0_0_NEW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5">
        <f>VLOOKUP(Y245,'\\sioffl3\Kapacitas\Kapacit_3\Informatikai_platform\0_0_NEW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6">
        <f>VLOOKUP(Y246,'\\sioffl3\Kapacitas\Kapacit_3\Informatikai_platform\0_0_NEW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7">
        <f>VLOOKUP(Y247,'\\sioffl3\Kapacitas\Kapacit_3\Informatikai_platform\0_0_NEW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8">
        <f>VLOOKUP(Y248,'\\sioffl3\Kapacitas\Kapacit_3\Informatikai_platform\0_0_NEW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49">
        <f>VLOOKUP(Y249,'\\sioffl3\Kapacitas\Kapacit_3\Informatikai_platform\0_0_NEW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0">
        <f>VLOOKUP(Y250,'\\sioffl3\Kapacitas\Kapacit_3\Informatikai_platform\0_0_NEW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1">
        <f>VLOOKUP(Y251,'\\sioffl3\Kapacitas\Kapacit_3\Informatikai_platform\0_0_NEW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2">
        <f>VLOOKUP(Y252,'\\sioffl3\Kapacitas\Kapacit_3\Informatikai_platform\0_0_NEW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3">
        <f>VLOOKUP(Y253,'\\sioffl3\Kapacitas\Kapacit_3\Informatikai_platform\0_0_NEW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4">
        <f>VLOOKUP(Y254,'\\sioffl3\Kapacitas\Kapacit_3\Informatikai_platform\0_0_NEW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5">
        <f>VLOOKUP(Y255,'\\sioffl3\Kapacitas\Kapacit_3\Informatikai_platform\0_0_NEW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6">
        <f>VLOOKUP(Y256,'\\sioffl3\Kapacitas\Kapacit_3\Informatikai_platform\0_0_NEW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7">
        <f>VLOOKUP(Y257,'\\sioffl3\Kapacitas\Kapacit_3\Informatikai_platform\0_0_NEW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8">
        <f>VLOOKUP(Y258,'\\sioffl3\Kapacitas\Kapacit_3\Informatikai_platform\0_0_NEW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59">
        <f>VLOOKUP(Y259,'\\sioffl3\Kapacitas\Kapacit_3\Informatikai_platform\0_0_NEW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0">
        <f>VLOOKUP(Y260,'\\sioffl3\Kapacitas\Kapacit_3\Informatikai_platform\0_0_NEW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1">
        <f>VLOOKUP(Y261,'\\sioffl3\Kapacitas\Kapacit_3\Informatikai_platform\0_0_NEW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2">
        <f>VLOOKUP(Y262,'\\sioffl3\Kapacitas\Kapacit_3\Informatikai_platform\0_0_NEW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3">
        <f>VLOOKUP(Y263,'\\sioffl3\Kapacitas\Kapacit_3\Informatikai_platform\0_0_NEW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4">
        <f>VLOOKUP(Y264,'\\sioffl3\Kapacitas\Kapacit_3\Informatikai_platform\0_0_NEW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5">
        <f>VLOOKUP(Y265,'\\sioffl3\Kapacitas\Kapacit_3\Informatikai_platform\0_0_NEW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6">
        <f>VLOOKUP(Y266,'\\sioffl3\Kapacitas\Kapacit_3\Informatikai_platform\0_0_NEW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7">
        <f>VLOOKUP(Y267,'\\sioffl3\Kapacitas\Kapacit_3\Informatikai_platform\0_0_NEW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8">
        <f>VLOOKUP(Y268,'\\sioffl3\Kapacitas\Kapacit_3\Informatikai_platform\0_0_NEW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69">
        <f>VLOOKUP(Y269,'\\sioffl3\Kapacitas\Kapacit_3\Informatikai_platform\0_0_NEW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0">
        <f>VLOOKUP(Y270,'\\sioffl3\Kapacitas\Kapacit_3\Informatikai_platform\0_0_NEW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1">
        <f>VLOOKUP(Y271,'\\sioffl3\Kapacitas\Kapacit_3\Informatikai_platform\0_0_NEW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2">
        <f>VLOOKUP(Y272,'\\sioffl3\Kapacitas\Kapacit_3\Informatikai_platform\0_0_NEW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3">
        <f>VLOOKUP(Y273,'\\sioffl3\Kapacitas\Kapacit_3\Informatikai_platform\0_0_NEW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4">
        <f>VLOOKUP(Y274,'\\sioffl3\Kapacitas\Kapacit_3\Informatikai_platform\0_0_NEW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5">
        <f>VLOOKUP(Y275,'\\sioffl3\Kapacitas\Kapacit_3\Informatikai_platform\0_0_NEW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6">
        <f>VLOOKUP(Y276,'\\sioffl3\Kapacitas\Kapacit_3\Informatikai_platform\0_0_NEW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7">
        <f>VLOOKUP(Y277,'\\sioffl3\Kapacitas\Kapacit_3\Informatikai_platform\0_0_NEW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8">
        <f>VLOOKUP(Y278,'\\sioffl3\Kapacitas\Kapacit_3\Informatikai_platform\0_0_NEW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79">
        <f>VLOOKUP(Y279,'\\sioffl3\Kapacitas\Kapacit_3\Informatikai_platform\0_0_NEW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0">
        <f>VLOOKUP(Y280,'\\sioffl3\Kapacitas\Kapacit_3\Informatikai_platform\0_0_NEW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1">
        <f>VLOOKUP(Y281,'\\sioffl3\Kapacitas\Kapacit_3\Informatikai_platform\0_0_NEW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2">
        <f>VLOOKUP(Y282,'\\sioffl3\Kapacitas\Kapacit_3\Informatikai_platform\0_0_NEW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3">
        <f>VLOOKUP(Y283,'\\sioffl3\Kapacitas\Kapacit_3\Informatikai_platform\0_0_NEW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4">
        <f>VLOOKUP(Y284,'\\sioffl3\Kapacitas\Kapacit_3\Informatikai_platform\0_0_NEW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5">
        <f>VLOOKUP(Y285,'\\sioffl3\Kapacitas\Kapacit_3\Informatikai_platform\0_0_NEW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6">
        <f>VLOOKUP(Y286,'\\sioffl3\Kapacitas\Kapacit_3\Informatikai_platform\0_0_NEW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7">
        <f>VLOOKUP(Y287,'\\sioffl3\Kapacitas\Kapacit_3\Informatikai_platform\0_0_NEW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8">
        <f>VLOOKUP(Y288,'\\sioffl3\Kapacitas\Kapacit_3\Informatikai_platform\0_0_NEW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89">
        <f>VLOOKUP(Y289,'\\sioffl3\Kapacitas\Kapacit_3\Informatikai_platform\0_0_NEW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0">
        <f>VLOOKUP(Y290,'\\sioffl3\Kapacitas\Kapacit_3\Informatikai_platform\0_0_NEW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1">
        <f>VLOOKUP(Y291,'\\sioffl3\Kapacitas\Kapacit_3\Informatikai_platform\0_0_NEW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2">
        <f>VLOOKUP(Y292,'\\sioffl3\Kapacitas\Kapacit_3\Informatikai_platform\0_0_NEW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3">
        <f>VLOOKUP(Y293,'\\sioffl3\Kapacitas\Kapacit_3\Informatikai_platform\0_0_NEW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4">
        <f>VLOOKUP(Y294,'\\sioffl3\Kapacitas\Kapacit_3\Informatikai_platform\0_0_NEW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5">
        <f>VLOOKUP(Y295,'\\sioffl3\Kapacitas\Kapacit_3\Informatikai_platform\0_0_NEW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6">
        <f>VLOOKUP(Y296,'\\sioffl3\Kapacitas\Kapacit_3\Informatikai_platform\0_0_NEW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7">
        <f>VLOOKUP(Y297,'\\sioffl3\Kapacitas\Kapacit_3\Informatikai_platform\0_0_NEW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8">
        <f>VLOOKUP(Y298,'\\sioffl3\Kapacitas\Kapacit_3\Informatikai_platform\0_0_NEW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299">
        <f>VLOOKUP(Y299,'\\sioffl3\Kapacitas\Kapacit_3\Informatikai_platform\0_0_NEW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0">
        <f>VLOOKUP(Y300,'\\sioffl3\Kapacitas\Kapacit_3\Informatikai_platform\0_0_NEW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1">
        <f>VLOOKUP(Y301,'\\sioffl3\Kapacitas\Kapacit_3\Informatikai_platform\0_0_NEW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2">
        <f>VLOOKUP(Y302,'\\sioffl3\Kapacitas\Kapacit_3\Informatikai_platform\0_0_NEW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3">
        <f>VLOOKUP(Y303,'\\sioffl3\Kapacitas\Kapacit_3\Informatikai_platform\0_0_NEW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4">
        <f>VLOOKUP(Y304,'\\sioffl3\Kapacitas\Kapacit_3\Informatikai_platform\0_0_NEW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5">
        <f>VLOOKUP(Y305,'\\sioffl3\Kapacitas\Kapacit_3\Informatikai_platform\0_0_NEW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6">
        <f>VLOOKUP(Y306,'\\sioffl3\Kapacitas\Kapacit_3\Informatikai_platform\0_0_NEW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7">
        <f>VLOOKUP(Y307,'\\sioffl3\Kapacitas\Kapacit_3\Informatikai_platform\0_0_NEW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8">
        <f>VLOOKUP(Y308,'\\sioffl3\Kapacitas\Kapacit_3\Informatikai_platform\0_0_NEW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09">
        <f>VLOOKUP(Y309,'\\sioffl3\Kapacitas\Kapacit_3\Informatikai_platform\0_0_NEW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0">
        <f>VLOOKUP(Y310,'\\sioffl3\Kapacitas\Kapacit_3\Informatikai_platform\0_0_NEW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1">
        <f>VLOOKUP(Y311,'\\sioffl3\Kapacitas\Kapacit_3\Informatikai_platform\0_0_NEW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2">
        <f>VLOOKUP(Y312,'\\sioffl3\Kapacitas\Kapacit_3\Informatikai_platform\0_0_NEW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3">
        <f>VLOOKUP(Y313,'\\sioffl3\Kapacitas\Kapacit_3\Informatikai_platform\0_0_NEW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4">
        <f>VLOOKUP(Y314,'\\sioffl3\Kapacitas\Kapacit_3\Informatikai_platform\0_0_NEW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5">
        <f>VLOOKUP(Y315,'\\sioffl3\Kapacitas\Kapacit_3\Informatikai_platform\0_0_NEW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6">
        <f>VLOOKUP(Y316,'\\sioffl3\Kapacitas\Kapacit_3\Informatikai_platform\0_0_NEW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7">
        <f>VLOOKUP(Y317,'\\sioffl3\Kapacitas\Kapacit_3\Informatikai_platform\0_0_NEW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8">
        <f>VLOOKUP(Y318,'\\sioffl3\Kapacitas\Kapacit_3\Informatikai_platform\0_0_NEW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19">
        <f>VLOOKUP(Y319,'\\sioffl3\Kapacitas\Kapacit_3\Informatikai_platform\0_0_NEW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0">
        <f>VLOOKUP(Y320,'\\sioffl3\Kapacitas\Kapacit_3\Informatikai_platform\0_0_NEW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1">
        <f>VLOOKUP(Y321,'\\sioffl3\Kapacitas\Kapacit_3\Informatikai_platform\0_0_NEW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2">
        <f>VLOOKUP(Y322,'\\sioffl3\Kapacitas\Kapacit_3\Informatikai_platform\0_0_NEW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3">
        <f>VLOOKUP(Y323,'\\sioffl3\Kapacitas\Kapacit_3\Informatikai_platform\0_0_NEW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4">
        <f>VLOOKUP(Y324,'\\sioffl3\Kapacitas\Kapacit_3\Informatikai_platform\0_0_NEW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5">
        <f>VLOOKUP(Y325,'\\sioffl3\Kapacitas\Kapacit_3\Informatikai_platform\0_0_NEW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6">
        <f>VLOOKUP(Y326,'\\sioffl3\Kapacitas\Kapacit_3\Informatikai_platform\0_0_NEW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7">
        <f>VLOOKUP(Y327,'\\sioffl3\Kapacitas\Kapacit_3\Informatikai_platform\0_0_NEW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8">
        <f>VLOOKUP(Y328,'\\sioffl3\Kapacitas\Kapacit_3\Informatikai_platform\0_0_NEW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29">
        <f>VLOOKUP(Y329,'\\sioffl3\Kapacitas\Kapacit_3\Informatikai_platform\0_0_NEW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0">
        <f>VLOOKUP(Y330,'\\sioffl3\Kapacitas\Kapacit_3\Informatikai_platform\0_0_NEW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1">
        <f>VLOOKUP(Y331,'\\sioffl3\Kapacitas\Kapacit_3\Informatikai_platform\0_0_NEW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2">
        <f>VLOOKUP(Y332,'\\sioffl3\Kapacitas\Kapacit_3\Informatikai_platform\0_0_NEW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3">
        <f>VLOOKUP(Y333,'\\sioffl3\Kapacitas\Kapacit_3\Informatikai_platform\0_0_NEW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4">
        <f>VLOOKUP(Y334,'\\sioffl3\Kapacitas\Kapacit_3\Informatikai_platform\0_0_NEW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5">
        <f>VLOOKUP(Y335,'\\sioffl3\Kapacitas\Kapacit_3\Informatikai_platform\0_0_NEW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6">
        <f>VLOOKUP(Y336,'\\sioffl3\Kapacitas\Kapacit_3\Informatikai_platform\0_0_NEW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7">
        <f>VLOOKUP(Y337,'\\sioffl3\Kapacitas\Kapacit_3\Informatikai_platform\0_0_NEW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8">
        <f>VLOOKUP(Y338,'\\sioffl3\Kapacitas\Kapacit_3\Informatikai_platform\0_0_NEW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39">
        <f>VLOOKUP(Y339,'\\sioffl3\Kapacitas\Kapacit_3\Informatikai_platform\0_0_NEW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0">
        <f>VLOOKUP(Y340,'\\sioffl3\Kapacitas\Kapacit_3\Informatikai_platform\0_0_NEW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1">
        <f>VLOOKUP(Y341,'\\sioffl3\Kapacitas\Kapacit_3\Informatikai_platform\0_0_NEW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2">
        <f>VLOOKUP(Y342,'\\sioffl3\Kapacitas\Kapacit_3\Informatikai_platform\0_0_NEW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3">
        <f>VLOOKUP(Y343,'\\sioffl3\Kapacitas\Kapacit_3\Informatikai_platform\0_0_NEW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4">
        <f>VLOOKUP(Y344,'\\sioffl3\Kapacitas\Kapacit_3\Informatikai_platform\0_0_NEW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5">
        <f>VLOOKUP(Y345,'\\sioffl3\Kapacitas\Kapacit_3\Informatikai_platform\0_0_NEW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6">
        <f>VLOOKUP(Y346,'\\sioffl3\Kapacitas\Kapacit_3\Informatikai_platform\0_0_NEW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7">
        <f>VLOOKUP(Y347,'\\sioffl3\Kapacitas\Kapacit_3\Informatikai_platform\0_0_NEW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8">
        <f>VLOOKUP(Y348,'\\sioffl3\Kapacitas\Kapacit_3\Informatikai_platform\0_0_NEW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49">
        <f>VLOOKUP(Y349,'\\sioffl3\Kapacitas\Kapacit_3\Informatikai_platform\0_0_NEW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0">
        <f>VLOOKUP(Y350,'\\sioffl3\Kapacitas\Kapacit_3\Informatikai_platform\0_0_NEW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1">
        <f>VLOOKUP(Y351,'\\sioffl3\Kapacitas\Kapacit_3\Informatikai_platform\0_0_NEW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2">
        <f>VLOOKUP(Y352,'\\sioffl3\Kapacitas\Kapacit_3\Informatikai_platform\0_0_NEW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3">
        <f>VLOOKUP(Y353,'\\sioffl3\Kapacitas\Kapacit_3\Informatikai_platform\0_0_NEW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4">
        <f>VLOOKUP(Y354,'\\sioffl3\Kapacitas\Kapacit_3\Informatikai_platform\0_0_NEW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5">
        <f>VLOOKUP(Y355,'\\sioffl3\Kapacitas\Kapacit_3\Informatikai_platform\0_0_NEW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6">
        <f>VLOOKUP(Y356,'\\sioffl3\Kapacitas\Kapacit_3\Informatikai_platform\0_0_NEW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7">
        <f>VLOOKUP(Y357,'\\sioffl3\Kapacitas\Kapacit_3\Informatikai_platform\0_0_NEW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8">
        <f>VLOOKUP(Y358,'\\sioffl3\Kapacitas\Kapacit_3\Informatikai_platform\0_0_NEW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59">
        <f>VLOOKUP(Y359,'\\sioffl3\Kapacitas\Kapacit_3\Informatikai_platform\0_0_NEW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0">
        <f>VLOOKUP(Y360,'\\sioffl3\Kapacitas\Kapacit_3\Informatikai_platform\0_0_NEW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1">
        <f>VLOOKUP(Y361,'\\sioffl3\Kapacitas\Kapacit_3\Informatikai_platform\0_0_NEW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2">
        <f>VLOOKUP(Y362,'\\sioffl3\Kapacitas\Kapacit_3\Informatikai_platform\0_0_NEW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3">
        <f>VLOOKUP(Y363,'\\sioffl3\Kapacitas\Kapacit_3\Informatikai_platform\0_0_NEW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4">
        <f>VLOOKUP(Y364,'\\sioffl3\Kapacitas\Kapacit_3\Informatikai_platform\0_0_NEW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5">
        <f>VLOOKUP(Y365,'\\sioffl3\Kapacitas\Kapacit_3\Informatikai_platform\0_0_NEW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6">
        <f>VLOOKUP(Y366,'\\sioffl3\Kapacitas\Kapacit_3\Informatikai_platform\0_0_NEW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7">
        <f>VLOOKUP(Y367,'\\sioffl3\Kapacitas\Kapacit_3\Informatikai_platform\0_0_NEW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8">
        <f>VLOOKUP(Y368,'\\sioffl3\Kapacitas\Kapacit_3\Informatikai_platform\0_0_NEW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69">
        <f>VLOOKUP(Y369,'\\sioffl3\Kapacitas\Kapacit_3\Informatikai_platform\0_0_NEW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0">
        <f>VLOOKUP(Y370,'\\sioffl3\Kapacitas\Kapacit_3\Informatikai_platform\0_0_NEW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1">
        <f>VLOOKUP(Y371,'\\sioffl3\Kapacitas\Kapacit_3\Informatikai_platform\0_0_NEW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2">
        <f>VLOOKUP(Y372,'\\sioffl3\Kapacitas\Kapacit_3\Informatikai_platform\0_0_NEW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3">
        <f>VLOOKUP(Y373,'\\sioffl3\Kapacitas\Kapacit_3\Informatikai_platform\0_0_NEW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4">
        <f>VLOOKUP(Y374,'\\sioffl3\Kapacitas\Kapacit_3\Informatikai_platform\0_0_NEW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5">
        <f>VLOOKUP(Y375,'\\sioffl3\Kapacitas\Kapacit_3\Informatikai_platform\0_0_NEW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6">
        <f>VLOOKUP(Y376,'\\sioffl3\Kapacitas\Kapacit_3\Informatikai_platform\0_0_NEW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7">
        <f>VLOOKUP(Y377,'\\sioffl3\Kapacitas\Kapacit_3\Informatikai_platform\0_0_NEW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8">
        <f>VLOOKUP(Y378,'\\sioffl3\Kapacitas\Kapacit_3\Informatikai_platform\0_0_NEW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79">
        <f>VLOOKUP(Y379,'\\sioffl3\Kapacitas\Kapacit_3\Informatikai_platform\0_0_NEW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0">
        <f>VLOOKUP(Y380,'\\sioffl3\Kapacitas\Kapacit_3\Informatikai_platform\0_0_NEW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1">
        <f>VLOOKUP(Y381,'\\sioffl3\Kapacitas\Kapacit_3\Informatikai_platform\0_0_NEW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2">
        <f>VLOOKUP(Y382,'\\sioffl3\Kapacitas\Kapacit_3\Informatikai_platform\0_0_NEW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3">
        <f>VLOOKUP(Y383,'\\sioffl3\Kapacitas\Kapacit_3\Informatikai_platform\0_0_NEW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4">
        <f>VLOOKUP(Y384,'\\sioffl3\Kapacitas\Kapacit_3\Informatikai_platform\0_0_NEW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5">
        <f>VLOOKUP(Y385,'\\sioffl3\Kapacitas\Kapacit_3\Informatikai_platform\0_0_NEW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6">
        <f>VLOOKUP(Y386,'\\sioffl3\Kapacitas\Kapacit_3\Informatikai_platform\0_0_NEW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7">
        <f>VLOOKUP(Y387,'\\sioffl3\Kapacitas\Kapacit_3\Informatikai_platform\0_0_NEW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8">
        <f>VLOOKUP(Y388,'\\sioffl3\Kapacitas\Kapacit_3\Informatikai_platform\0_0_NEW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89">
        <f>VLOOKUP(Y389,'\\sioffl3\Kapacitas\Kapacit_3\Informatikai_platform\0_0_NEW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0">
        <f>VLOOKUP(Y390,'\\sioffl3\Kapacitas\Kapacit_3\Informatikai_platform\0_0_NEW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1">
        <f>VLOOKUP(Y391,'\\sioffl3\Kapacitas\Kapacit_3\Informatikai_platform\0_0_NEW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2">
        <f>VLOOKUP(Y392,'\\sioffl3\Kapacitas\Kapacit_3\Informatikai_platform\0_0_NEW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3">
        <f>VLOOKUP(Y393,'\\sioffl3\Kapacitas\Kapacit_3\Informatikai_platform\0_0_NEW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4">
        <f>VLOOKUP(Y394,'\\sioffl3\Kapacitas\Kapacit_3\Informatikai_platform\0_0_NEW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5">
        <f>VLOOKUP(Y395,'\\sioffl3\Kapacitas\Kapacit_3\Informatikai_platform\0_0_NEW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6">
        <f>VLOOKUP(Y396,'\\sioffl3\Kapacitas\Kapacit_3\Informatikai_platform\0_0_NEW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7">
        <f>VLOOKUP(Y397,'\\sioffl3\Kapacitas\Kapacit_3\Informatikai_platform\0_0_NEW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8">
        <f>VLOOKUP(Y398,'\\sioffl3\Kapacitas\Kapacit_3\Informatikai_platform\0_0_NEW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399">
        <f>VLOOKUP(Y399,'\\sioffl3\Kapacitas\Kapacit_3\Informatikai_platform\0_0_NEW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0">
        <f>VLOOKUP(Y400,'\\sioffl3\Kapacitas\Kapacit_3\Informatikai_platform\0_0_NEW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1">
        <f>VLOOKUP(Y401,'\\sioffl3\Kapacitas\Kapacit_3\Informatikai_platform\0_0_NEW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2">
        <f>VLOOKUP(Y402,'\\sioffl3\Kapacitas\Kapacit_3\Informatikai_platform\0_0_NEW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3">
        <f>VLOOKUP(Y403,'\\sioffl3\Kapacitas\Kapacit_3\Informatikai_platform\0_0_NEW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4">
        <f>VLOOKUP(Y404,'\\sioffl3\Kapacitas\Kapacit_3\Informatikai_platform\0_0_NEW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5">
        <f>VLOOKUP(Y405,'\\sioffl3\Kapacitas\Kapacit_3\Informatikai_platform\0_0_NEW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6">
        <f>VLOOKUP(Y406,'\\sioffl3\Kapacitas\Kapacit_3\Informatikai_platform\0_0_NEW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7">
        <f>VLOOKUP(Y407,'\\sioffl3\Kapacitas\Kapacit_3\Informatikai_platform\0_0_NEW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8">
        <f>VLOOKUP(Y408,'\\sioffl3\Kapacitas\Kapacit_3\Informatikai_platform\0_0_NEW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09">
        <f>VLOOKUP(Y409,'\\sioffl3\Kapacitas\Kapacit_3\Informatikai_platform\0_0_NEW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0">
        <f>VLOOKUP(Y410,'\\sioffl3\Kapacitas\Kapacit_3\Informatikai_platform\0_0_NEW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1">
        <f>VLOOKUP(Y411,'\\sioffl3\Kapacitas\Kapacit_3\Informatikai_platform\0_0_NEW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2">
        <f>VLOOKUP(Y412,'\\sioffl3\Kapacitas\Kapacit_3\Informatikai_platform\0_0_NEW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3">
        <f>VLOOKUP(Y413,'\\sioffl3\Kapacitas\Kapacit_3\Informatikai_platform\0_0_NEW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4">
        <f>VLOOKUP(Y414,'\\sioffl3\Kapacitas\Kapacit_3\Informatikai_platform\0_0_NEW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5">
        <f>VLOOKUP(Y415,'\\sioffl3\Kapacitas\Kapacit_3\Informatikai_platform\0_0_NEW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6">
        <f>VLOOKUP(Y416,'\\sioffl3\Kapacitas\Kapacit_3\Informatikai_platform\0_0_NEW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7">
        <f>VLOOKUP(Y417,'\\sioffl3\Kapacitas\Kapacit_3\Informatikai_platform\0_0_NEW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8">
        <f>VLOOKUP(Y418,'\\sioffl3\Kapacitas\Kapacit_3\Informatikai_platform\0_0_NEW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19">
        <f>VLOOKUP(Y419,'\\sioffl3\Kapacitas\Kapacit_3\Informatikai_platform\0_0_NEW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20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21">
        <f>VLOOKUP(Y421,'\\sioffl3\Kapacitas\Kapacit_3\Informatikai_platform\0_0_NEW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2">
        <f>VLOOKUP(Y422,'\\sioffl3\Kapacitas\Kapacit_3\Informatikai_platform\0_0_NEW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3">
        <f>VLOOKUP(Y423,'\\sioffl3\Kapacitas\Kapacit_3\Informatikai_platform\0_0_NEW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4">
        <f>VLOOKUP(Y424,'\\sioffl3\Kapacitas\Kapacit_3\Informatikai_platform\0_0_NEW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5">
        <f>VLOOKUP(Y425,'\\sioffl3\Kapacitas\Kapacit_3\Informatikai_platform\0_0_NEW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6">
        <f>VLOOKUP(Y426,'\\sioffl3\Kapacitas\Kapacit_3\Informatikai_platform\0_0_NEW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7">
        <f>VLOOKUP(Y427,'\\sioffl3\Kapacitas\Kapacit_3\Informatikai_platform\0_0_NEW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8">
        <f>VLOOKUP(Y428,'\\sioffl3\Kapacitas\Kapacit_3\Informatikai_platform\0_0_NEW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29">
        <f>VLOOKUP(Y429,'\\sioffl3\Kapacitas\Kapacit_3\Informatikai_platform\0_0_NEW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0">
        <f>VLOOKUP(Y430,'\\sioffl3\Kapacitas\Kapacit_3\Informatikai_platform\0_0_NEW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1">
        <f>VLOOKUP(Y431,'\\sioffl3\Kapacitas\Kapacit_3\Informatikai_platform\0_0_NEW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2">
        <f>VLOOKUP(Y432,'\\sioffl3\Kapacitas\Kapacit_3\Informatikai_platform\0_0_NEW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3">
        <f>VLOOKUP(Y433,'\\sioffl3\Kapacitas\Kapacit_3\Informatikai_platform\0_0_NEW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4">
        <f>VLOOKUP(Y434,'\\sioffl3\Kapacitas\Kapacit_3\Informatikai_platform\0_0_NEW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5">
        <f>VLOOKUP(Y435,'\\sioffl3\Kapacitas\Kapacit_3\Informatikai_platform\0_0_NEW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6">
        <f>VLOOKUP(Y436,'\\sioffl3\Kapacitas\Kapacit_3\Informatikai_platform\0_0_NEW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7">
        <f>VLOOKUP(Y437,'\\sioffl3\Kapacitas\Kapacit_3\Informatikai_platform\0_0_NEW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8">
        <f>VLOOKUP(Y438,'\\sioffl3\Kapacitas\Kapacit_3\Informatikai_platform\0_0_NEW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39">
        <f>VLOOKUP(Y439,'\\sioffl3\Kapacitas\Kapacit_3\Informatikai_platform\0_0_NEW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0">
        <f>VLOOKUP(Y440,'\\sioffl3\Kapacitas\Kapacit_3\Informatikai_platform\0_0_NEW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1">
        <f>VLOOKUP(Y441,'\\sioffl3\Kapacitas\Kapacit_3\Informatikai_platform\0_0_NEW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2">
        <f>VLOOKUP(Y442,'\\sioffl3\Kapacitas\Kapacit_3\Informatikai_platform\0_0_NEW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3">
        <f>VLOOKUP(Y443,'\\sioffl3\Kapacitas\Kapacit_3\Informatikai_platform\0_0_NEW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4">
        <f>VLOOKUP(Y444,'\\sioffl3\Kapacitas\Kapacit_3\Informatikai_platform\0_0_NEW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5">
        <f>VLOOKUP(Y445,'\\sioffl3\Kapacitas\Kapacit_3\Informatikai_platform\0_0_NEW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6">
        <f>VLOOKUP(Y446,'\\sioffl3\Kapacitas\Kapacit_3\Informatikai_platform\0_0_NEW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7">
        <f>VLOOKUP(Y447,'\\sioffl3\Kapacitas\Kapacit_3\Informatikai_platform\0_0_NEW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8">
        <f>VLOOKUP(Y448,'\\sioffl3\Kapacitas\Kapacit_3\Informatikai_platform\0_0_NEW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49">
        <f>VLOOKUP(Y449,'\\sioffl3\Kapacitas\Kapacit_3\Informatikai_platform\0_0_NEW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0">
        <f>VLOOKUP(Y450,'\\sioffl3\Kapacitas\Kapacit_3\Informatikai_platform\0_0_NEW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1">
        <f>VLOOKUP(Y451,'\\sioffl3\Kapacitas\Kapacit_3\Informatikai_platform\0_0_NEW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2">
        <f>VLOOKUP(Y452,'\\sioffl3\Kapacitas\Kapacit_3\Informatikai_platform\0_0_NEW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3">
        <f>VLOOKUP(Y453,'\\sioffl3\Kapacitas\Kapacit_3\Informatikai_platform\0_0_NEW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4">
        <f>VLOOKUP(Y454,'\\sioffl3\Kapacitas\Kapacit_3\Informatikai_platform\0_0_NEW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5">
        <f>VLOOKUP(Y455,'\\sioffl3\Kapacitas\Kapacit_3\Informatikai_platform\0_0_NEW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6">
        <f>VLOOKUP(Y456,'\\sioffl3\Kapacitas\Kapacit_3\Informatikai_platform\0_0_NEW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7">
        <f>VLOOKUP(Y457,'\\sioffl3\Kapacitas\Kapacit_3\Informatikai_platform\0_0_NEW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8">
        <f>VLOOKUP(Y458,'\\sioffl3\Kapacitas\Kapacit_3\Informatikai_platform\0_0_NEW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59">
        <f>VLOOKUP(Y459,'\\sioffl3\Kapacitas\Kapacit_3\Informatikai_platform\0_0_NEW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0">
        <f>VLOOKUP(Y460,'\\sioffl3\Kapacitas\Kapacit_3\Informatikai_platform\0_0_NEW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1">
        <f>VLOOKUP(Y461,'\\sioffl3\Kapacitas\Kapacit_3\Informatikai_platform\0_0_NEW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2">
        <f>VLOOKUP(Y462,'\\sioffl3\Kapacitas\Kapacit_3\Informatikai_platform\0_0_NEW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3">
        <f>VLOOKUP(Y463,'\\sioffl3\Kapacitas\Kapacit_3\Informatikai_platform\0_0_NEW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4">
        <f>VLOOKUP(Y464,'\\sioffl3\Kapacitas\Kapacit_3\Informatikai_platform\0_0_NEW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5">
        <f>VLOOKUP(Y465,'\\sioffl3\Kapacitas\Kapacit_3\Informatikai_platform\0_0_NEW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6">
        <f>VLOOKUP(Y466,'\\sioffl3\Kapacitas\Kapacit_3\Informatikai_platform\0_0_NEW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7">
        <f>VLOOKUP(Y467,'\\sioffl3\Kapacitas\Kapacit_3\Informatikai_platform\0_0_NEW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8">
        <f>VLOOKUP(Y468,'\\sioffl3\Kapacitas\Kapacit_3\Informatikai_platform\0_0_NEW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69">
        <f>VLOOKUP(Y469,'\\sioffl3\Kapacitas\Kapacit_3\Informatikai_platform\0_0_NEW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0">
        <f>VLOOKUP(Y470,'\\sioffl3\Kapacitas\Kapacit_3\Informatikai_platform\0_0_NEW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1">
        <f>VLOOKUP(Y471,'\\sioffl3\Kapacitas\Kapacit_3\Informatikai_platform\0_0_NEW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2">
        <f>VLOOKUP(Y472,'\\sioffl3\Kapacitas\Kapacit_3\Informatikai_platform\0_0_NEW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7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76">
        <f>VLOOKUP(Y476,'\\sioffl3\Kapacitas\Kapacit_3\Informatikai_platform\0_0_NEW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7">
        <f>VLOOKUP(Y477,'\\sioffl3\Kapacitas\Kapacit_3\Informatikai_platform\0_0_NEW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8">
        <f>VLOOKUP(Y478,'\\sioffl3\Kapacitas\Kapacit_3\Informatikai_platform\0_0_NEW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79">
        <f>VLOOKUP(Y479,'\\sioffl3\Kapacitas\Kapacit_3\Informatikai_platform\0_0_NEW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0">
        <f>VLOOKUP(Y480,'\\sioffl3\Kapacitas\Kapacit_3\Informatikai_platform\0_0_NEW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2">
        <f>VLOOKUP(Y482,'\\sioffl3\Kapacitas\Kapacit_3\Informatikai_platform\0_0_NEW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3">
        <f>VLOOKUP(Y483,'\\sioffl3\Kapacitas\Kapacit_3\Informatikai_platform\0_0_NEW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85">
        <v>0.947519</v>
      </nc>
      <ndxf>
        <font>
          <b/>
          <sz val="11"/>
          <family val="2"/>
        </font>
        <alignment vertical="center"/>
      </ndxf>
    </rcc>
    <rcc rId="0" sId="2" dxf="1">
      <nc r="AK486">
        <f>VLOOKUP(Y486,'\\sioffl3\Kapacitas\Kapacit_3\Informatikai_platform\0_0_NEW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7">
        <f>VLOOKUP(Y487,'\\sioffl3\Kapacitas\Kapacit_3\Informatikai_platform\0_0_NEW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8">
        <f>VLOOKUP(Y488,'\\sioffl3\Kapacitas\Kapacit_3\Informatikai_platform\0_0_NEW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89">
        <f>VLOOKUP(Y489,'\\sioffl3\Kapacitas\Kapacit_3\Informatikai_platform\0_0_NEW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0">
        <f>VLOOKUP(Y490,'\\sioffl3\Kapacitas\Kapacit_3\Informatikai_platform\0_0_NEW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1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92">
        <v>0.94751799999999997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3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fmt sheetId="2" sqref="AK494" start="0" length="0">
      <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dxf>
    </rfmt>
    <rcc rId="0" sId="2" dxf="1">
      <nc r="AK495">
        <f>VLOOKUP(Y495,'\\sioffl3\Kapacitas\Kapacit_3\Informatikai_platform\0_0_NEW IP\2018_05_02_Elemi_pontok_adatai_2018_10_01-től\[2018_04_19_Felajánlaható_kapacitások_2018_10_01_től.xls]Kiadási pontok'!$C$5:$G$499,5,FALSE)</f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cc rId="0" sId="2" dxf="1">
      <nc r="AK496">
        <v>0.947519</v>
      </nc>
      <ndxf>
        <font>
          <b/>
          <sz val="11"/>
          <family val="2"/>
        </font>
        <fill>
          <patternFill patternType="solid">
            <bgColor rgb="FFCCCCFF"/>
          </patternFill>
        </fill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2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2020/2021</t>
        </is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kWh/m3</t>
        </is>
      </nc>
      <ndxf>
        <font>
          <b/>
          <sz val="11"/>
          <family val="2"/>
        </font>
        <fill>
          <patternFill patternType="solid">
            <bgColor rgb="FFFF99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</dxf>
    </rfmt>
    <rcc rId="0" sId="2" dxf="1">
      <nc r="AK5">
        <f>VLOOKUP(Y5,'U:\Kapacit_2\0_0_0_Kapacitások\1_Fizikai_kapacitás\2020_2021\2020_10_01\[mer_partnereknek_2020_10_01_2021_09_30_rev_1.xls]Kiadási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">
        <f>VLOOKUP(Y6,'U:\Kapacit_2\0_0_0_Kapacitások\1_Fizikai_kapacitás\2020_2021\2020_10_01\[mer_partnereknek_2020_10_01_2021_09_30_rev_1.xls]Kiadási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">
        <f>VLOOKUP(Y7,'U:\Kapacit_2\0_0_0_Kapacitások\1_Fizikai_kapacitás\2020_2021\2020_10_01\[mer_partnereknek_2020_10_01_2021_09_30_rev_1.xls]Kiadási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">
        <f>VLOOKUP(Y8,'U:\Kapacit_2\0_0_0_Kapacitások\1_Fizikai_kapacitás\2020_2021\2020_10_01\[mer_partnereknek_2020_10_01_2021_09_30_rev_1.xls]Kiadási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">
        <f>VLOOKUP(Y9,'U:\Kapacit_2\0_0_0_Kapacitások\1_Fizikai_kapacitás\2020_2021\2020_10_01\[mer_partnereknek_2020_10_01_2021_09_30_rev_1.xls]Kiadási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">
        <f>VLOOKUP(Y10,'U:\Kapacit_2\0_0_0_Kapacitások\1_Fizikai_kapacitás\2020_2021\2020_10_01\[mer_partnereknek_2020_10_01_2021_09_30_rev_1.xls]Kiadási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">
        <f>VLOOKUP(Y11,'U:\Kapacit_2\0_0_0_Kapacitások\1_Fizikai_kapacitás\2020_2021\2020_10_01\[mer_partnereknek_2020_10_01_2021_09_30_rev_1.xls]Kiadási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">
        <f>VLOOKUP(Y12,'U:\Kapacit_2\0_0_0_Kapacitások\1_Fizikai_kapacitás\2020_2021\2020_10_01\[mer_partnereknek_2020_10_01_2021_09_30_rev_1.xls]Kiadási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">
        <f>VLOOKUP(Y13,'U:\Kapacit_2\0_0_0_Kapacitások\1_Fizikai_kapacitás\2020_2021\2020_10_01\[mer_partnereknek_2020_10_01_2021_09_30_rev_1.xls]Kiadási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">
        <f>VLOOKUP(Y14,'U:\Kapacit_2\0_0_0_Kapacitások\1_Fizikai_kapacitás\2020_2021\2020_10_01\[mer_partnereknek_2020_10_01_2021_09_30_rev_1.xls]Kiadási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">
        <f>VLOOKUP(Y15,'U:\Kapacit_2\0_0_0_Kapacitások\1_Fizikai_kapacitás\2020_2021\2020_10_01\[mer_partnereknek_2020_10_01_2021_09_30_rev_1.xls]Kiadási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">
        <f>VLOOKUP(Y16,'U:\Kapacit_2\0_0_0_Kapacitások\1_Fizikai_kapacitás\2020_2021\2020_10_01\[mer_partnereknek_2020_10_01_2021_09_30_rev_1.xls]Kiadási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">
        <f>VLOOKUP(Y17,'U:\Kapacit_2\0_0_0_Kapacitások\1_Fizikai_kapacitás\2020_2021\2020_10_01\[mer_partnereknek_2020_10_01_2021_09_30_rev_1.xls]Kiadási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">
        <f>VLOOKUP(Y18,'U:\Kapacit_2\0_0_0_Kapacitások\1_Fizikai_kapacitás\2020_2021\2020_10_01\[mer_partnereknek_2020_10_01_2021_09_30_rev_1.xls]Kiadási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">
        <f>VLOOKUP(Y19,'U:\Kapacit_2\0_0_0_Kapacitások\1_Fizikai_kapacitás\2020_2021\2020_10_01\[mer_partnereknek_2020_10_01_2021_09_30_rev_1.xls]Kiadási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">
        <f>VLOOKUP(Y20,'U:\Kapacit_2\0_0_0_Kapacitások\1_Fizikai_kapacitás\2020_2021\2020_10_01\[mer_partnereknek_2020_10_01_2021_09_30_rev_1.xls]Kiadási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">
        <f>VLOOKUP(Y21,'U:\Kapacit_2\0_0_0_Kapacitások\1_Fizikai_kapacitás\2020_2021\2020_10_01\[mer_partnereknek_2020_10_01_2021_09_30_rev_1.xls]Kiadási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">
        <f>VLOOKUP(Y22,'U:\Kapacit_2\0_0_0_Kapacitások\1_Fizikai_kapacitás\2020_2021\2020_10_01\[mer_partnereknek_2020_10_01_2021_09_30_rev_1.xls]Kiadási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">
        <f>VLOOKUP(Y23,'U:\Kapacit_2\0_0_0_Kapacitások\1_Fizikai_kapacitás\2020_2021\2020_10_01\[mer_partnereknek_2020_10_01_2021_09_30_rev_1.xls]Kiadási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">
        <f>VLOOKUP(Y24,'U:\Kapacit_2\0_0_0_Kapacitások\1_Fizikai_kapacitás\2020_2021\2020_10_01\[mer_partnereknek_2020_10_01_2021_09_30_rev_1.xls]Kiadási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">
        <f>VLOOKUP(Y25,'U:\Kapacit_2\0_0_0_Kapacitások\1_Fizikai_kapacitás\2020_2021\2020_10_01\[mer_partnereknek_2020_10_01_2021_09_30_rev_1.xls]Kiadási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">
        <f>VLOOKUP(Y26,'U:\Kapacit_2\0_0_0_Kapacitások\1_Fizikai_kapacitás\2020_2021\2020_10_01\[mer_partnereknek_2020_10_01_2021_09_30_rev_1.xls]Kiadási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">
        <f>VLOOKUP(Y27,'U:\Kapacit_2\0_0_0_Kapacitások\1_Fizikai_kapacitás\2020_2021\2020_10_01\[mer_partnereknek_2020_10_01_2021_09_30_rev_1.xls]Kiadási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">
        <f>VLOOKUP(Y28,'U:\Kapacit_2\0_0_0_Kapacitások\1_Fizikai_kapacitás\2020_2021\2020_10_01\[mer_partnereknek_2020_10_01_2021_09_30_rev_1.xls]Kiadási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">
        <f>VLOOKUP(Y29,'U:\Kapacit_2\0_0_0_Kapacitások\1_Fizikai_kapacitás\2020_2021\2020_10_01\[mer_partnereknek_2020_10_01_2021_09_30_rev_1.xls]Kiadási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">
        <f>VLOOKUP(Y30,'U:\Kapacit_2\0_0_0_Kapacitások\1_Fizikai_kapacitás\2020_2021\2020_10_01\[mer_partnereknek_2020_10_01_2021_09_30_rev_1.xls]Kiadási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">
        <f>VLOOKUP(Y31,'U:\Kapacit_2\0_0_0_Kapacitások\1_Fizikai_kapacitás\2020_2021\2020_10_01\[mer_partnereknek_2020_10_01_2021_09_30_rev_1.xls]Kiadási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">
        <f>VLOOKUP(Y32,'U:\Kapacit_2\0_0_0_Kapacitások\1_Fizikai_kapacitás\2020_2021\2020_10_01\[mer_partnereknek_2020_10_01_2021_09_30_rev_1.xls]Kiadási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">
        <f>VLOOKUP(Y33,'U:\Kapacit_2\0_0_0_Kapacitások\1_Fizikai_kapacitás\2020_2021\2020_10_01\[mer_partnereknek_2020_10_01_2021_09_30_rev_1.xls]Kiadási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">
        <f>VLOOKUP(Y34,'U:\Kapacit_2\0_0_0_Kapacitások\1_Fizikai_kapacitás\2020_2021\2020_10_01\[mer_partnereknek_2020_10_01_2021_09_30_rev_1.xls]Kiadási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">
        <f>VLOOKUP(Y35,'U:\Kapacit_2\0_0_0_Kapacitások\1_Fizikai_kapacitás\2020_2021\2020_10_01\[mer_partnereknek_2020_10_01_2021_09_30_rev_1.xls]Kiadási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">
        <f>VLOOKUP(Y36,'U:\Kapacit_2\0_0_0_Kapacitások\1_Fizikai_kapacitás\2020_2021\2020_10_01\[mer_partnereknek_2020_10_01_2021_09_30_rev_1.xls]Kiadási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">
        <f>VLOOKUP(Y37,'U:\Kapacit_2\0_0_0_Kapacitások\1_Fizikai_kapacitás\2020_2021\2020_10_01\[mer_partnereknek_2020_10_01_2021_09_30_rev_1.xls]Kiadási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">
        <f>VLOOKUP(Y38,'U:\Kapacit_2\0_0_0_Kapacitások\1_Fizikai_kapacitás\2020_2021\2020_10_01\[mer_partnereknek_2020_10_01_2021_09_30_rev_1.xls]Kiadási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">
        <f>VLOOKUP(Y39,'U:\Kapacit_2\0_0_0_Kapacitások\1_Fizikai_kapacitás\2020_2021\2020_10_01\[mer_partnereknek_2020_10_01_2021_09_30_rev_1.xls]Kiadási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">
        <f>VLOOKUP(Y40,'U:\Kapacit_2\0_0_0_Kapacitások\1_Fizikai_kapacitás\2020_2021\2020_10_01\[mer_partnereknek_2020_10_01_2021_09_30_rev_1.xls]Kiadási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">
        <f>VLOOKUP(Y41,'U:\Kapacit_2\0_0_0_Kapacitások\1_Fizikai_kapacitás\2020_2021\2020_10_01\[mer_partnereknek_2020_10_01_2021_09_30_rev_1.xls]Kiadási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">
        <f>VLOOKUP(Y42,'U:\Kapacit_2\0_0_0_Kapacitások\1_Fizikai_kapacitás\2020_2021\2020_10_01\[mer_partnereknek_2020_10_01_2021_09_30_rev_1.xls]Kiadási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">
        <f>VLOOKUP(Y43,'U:\Kapacit_2\0_0_0_Kapacitások\1_Fizikai_kapacitás\2020_2021\2020_10_01\[mer_partnereknek_2020_10_01_2021_09_30_rev_1.xls]Kiadási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">
        <f>VLOOKUP(Y44,'U:\Kapacit_2\0_0_0_Kapacitások\1_Fizikai_kapacitás\2020_2021\2020_10_01\[mer_partnereknek_2020_10_01_2021_09_30_rev_1.xls]Kiadási pontok'!$B$2:$H$495,4,FALSE)</f>
      </nc>
      <ndxf>
        <font>
          <b/>
          <sz val="11"/>
          <color rgb="FFFF0000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">
        <f>VLOOKUP(Y45,'U:\Kapacit_2\0_0_0_Kapacitások\1_Fizikai_kapacitás\2020_2021\2020_10_01\[mer_partnereknek_2020_10_01_2021_09_30_rev_1.xls]Kiadási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">
        <f>VLOOKUP(Y46,'U:\Kapacit_2\0_0_0_Kapacitások\1_Fizikai_kapacitás\2020_2021\2020_10_01\[mer_partnereknek_2020_10_01_2021_09_30_rev_1.xls]Kiadási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">
        <f>VLOOKUP(Y47,'U:\Kapacit_2\0_0_0_Kapacitások\1_Fizikai_kapacitás\2020_2021\2020_10_01\[mer_partnereknek_2020_10_01_2021_09_30_rev_1.xls]Kiadási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">
        <f>VLOOKUP(Y48,'U:\Kapacit_2\0_0_0_Kapacitások\1_Fizikai_kapacitás\2020_2021\2020_10_01\[mer_partnereknek_2020_10_01_2021_09_30_rev_1.xls]Kiadási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">
        <f>VLOOKUP(Y49,'U:\Kapacit_2\0_0_0_Kapacitások\1_Fizikai_kapacitás\2020_2021\2020_10_01\[mer_partnereknek_2020_10_01_2021_09_30_rev_1.xls]Kiadási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0">
        <f>VLOOKUP(Y50,'U:\Kapacit_2\0_0_0_Kapacitások\1_Fizikai_kapacitás\2020_2021\2020_10_01\[mer_partnereknek_2020_10_01_2021_09_30_rev_1.xls]Kiadási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1">
        <f>VLOOKUP(Y51,'U:\Kapacit_2\0_0_0_Kapacitások\1_Fizikai_kapacitás\2020_2021\2020_10_01\[mer_partnereknek_2020_10_01_2021_09_30_rev_1.xls]Kiadási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2">
        <f>VLOOKUP(Y52,'U:\Kapacit_2\0_0_0_Kapacitások\1_Fizikai_kapacitás\2020_2021\2020_10_01\[mer_partnereknek_2020_10_01_2021_09_30_rev_1.xls]Kiadási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3">
        <f>VLOOKUP(Y53,'U:\Kapacit_2\0_0_0_Kapacitások\1_Fizikai_kapacitás\2020_2021\2020_10_01\[mer_partnereknek_2020_10_01_2021_09_30_rev_1.xls]Kiadási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4">
        <f>VLOOKUP(Y54,'U:\Kapacit_2\0_0_0_Kapacitások\1_Fizikai_kapacitás\2020_2021\2020_10_01\[mer_partnereknek_2020_10_01_2021_09_30_rev_1.xls]Kiadási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5">
        <f>VLOOKUP(Y55,'U:\Kapacit_2\0_0_0_Kapacitások\1_Fizikai_kapacitás\2020_2021\2020_10_01\[mer_partnereknek_2020_10_01_2021_09_30_rev_1.xls]Kiadási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6">
        <f>VLOOKUP(Y56,'U:\Kapacit_2\0_0_0_Kapacitások\1_Fizikai_kapacitás\2020_2021\2020_10_01\[mer_partnereknek_2020_10_01_2021_09_30_rev_1.xls]Kiadási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7">
        <f>VLOOKUP(Y57,'U:\Kapacit_2\0_0_0_Kapacitások\1_Fizikai_kapacitás\2020_2021\2020_10_01\[mer_partnereknek_2020_10_01_2021_09_30_rev_1.xls]Kiadási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8">
        <f>VLOOKUP(Y58,'U:\Kapacit_2\0_0_0_Kapacitások\1_Fizikai_kapacitás\2020_2021\2020_10_01\[mer_partnereknek_2020_10_01_2021_09_30_rev_1.xls]Kiadási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9">
        <f>VLOOKUP(Y59,'U:\Kapacit_2\0_0_0_Kapacitások\1_Fizikai_kapacitás\2020_2021\2020_10_01\[mer_partnereknek_2020_10_01_2021_09_30_rev_1.xls]Kiadási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0">
        <f>VLOOKUP(Y60,'U:\Kapacit_2\0_0_0_Kapacitások\1_Fizikai_kapacitás\2020_2021\2020_10_01\[mer_partnereknek_2020_10_01_2021_09_30_rev_1.xls]Kiadási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1">
        <f>VLOOKUP(Y61,'U:\Kapacit_2\0_0_0_Kapacitások\1_Fizikai_kapacitás\2020_2021\2020_10_01\[mer_partnereknek_2020_10_01_2021_09_30_rev_1.xls]Kiadási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2">
        <f>VLOOKUP(Y62,'U:\Kapacit_2\0_0_0_Kapacitások\1_Fizikai_kapacitás\2020_2021\2020_10_01\[mer_partnereknek_2020_10_01_2021_09_30_rev_1.xls]Kiadási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3">
        <f>VLOOKUP(Y63,'U:\Kapacit_2\0_0_0_Kapacitások\1_Fizikai_kapacitás\2020_2021\2020_10_01\[mer_partnereknek_2020_10_01_2021_09_30_rev_1.xls]Kiadási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4">
        <f>VLOOKUP(Y64,'U:\Kapacit_2\0_0_0_Kapacitások\1_Fizikai_kapacitás\2020_2021\2020_10_01\[mer_partnereknek_2020_10_01_2021_09_30_rev_1.xls]Kiadási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5">
        <f>VLOOKUP(Y65,'U:\Kapacit_2\0_0_0_Kapacitások\1_Fizikai_kapacitás\2020_2021\2020_10_01\[mer_partnereknek_2020_10_01_2021_09_30_rev_1.xls]Kiadási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6">
        <f>VLOOKUP(Y66,'U:\Kapacit_2\0_0_0_Kapacitások\1_Fizikai_kapacitás\2020_2021\2020_10_01\[mer_partnereknek_2020_10_01_2021_09_30_rev_1.xls]Kiadási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7">
        <f>VLOOKUP(Y67,'U:\Kapacit_2\0_0_0_Kapacitások\1_Fizikai_kapacitás\2020_2021\2020_10_01\[mer_partnereknek_2020_10_01_2021_09_30_rev_1.xls]Kiadási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8">
        <f>VLOOKUP(Y68,'U:\Kapacit_2\0_0_0_Kapacitások\1_Fizikai_kapacitás\2020_2021\2020_10_01\[mer_partnereknek_2020_10_01_2021_09_30_rev_1.xls]Kiadási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9">
        <f>VLOOKUP(Y69,'U:\Kapacit_2\0_0_0_Kapacitások\1_Fizikai_kapacitás\2020_2021\2020_10_01\[mer_partnereknek_2020_10_01_2021_09_30_rev_1.xls]Kiadási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0">
        <f>VLOOKUP(Y70,'U:\Kapacit_2\0_0_0_Kapacitások\1_Fizikai_kapacitás\2020_2021\2020_10_01\[mer_partnereknek_2020_10_01_2021_09_30_rev_1.xls]Kiadási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1">
        <f>VLOOKUP(Y71,'U:\Kapacit_2\0_0_0_Kapacitások\1_Fizikai_kapacitás\2020_2021\2020_10_01\[mer_partnereknek_2020_10_01_2021_09_30_rev_1.xls]Kiadási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2">
        <f>VLOOKUP(Y72,'U:\Kapacit_2\0_0_0_Kapacitások\1_Fizikai_kapacitás\2020_2021\2020_10_01\[mer_partnereknek_2020_10_01_2021_09_30_rev_1.xls]Kiadási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3">
        <f>VLOOKUP(Y73,'U:\Kapacit_2\0_0_0_Kapacitások\1_Fizikai_kapacitás\2020_2021\2020_10_01\[mer_partnereknek_2020_10_01_2021_09_30_rev_1.xls]Kiadási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4">
        <f>VLOOKUP(Y74,'U:\Kapacit_2\0_0_0_Kapacitások\1_Fizikai_kapacitás\2020_2021\2020_10_01\[mer_partnereknek_2020_10_01_2021_09_30_rev_1.xls]Kiadási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5">
        <f>VLOOKUP(Y75,'U:\Kapacit_2\0_0_0_Kapacitások\1_Fizikai_kapacitás\2020_2021\2020_10_01\[mer_partnereknek_2020_10_01_2021_09_30_rev_1.xls]Kiadási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6">
        <f>VLOOKUP(Y76,'U:\Kapacit_2\0_0_0_Kapacitások\1_Fizikai_kapacitás\2020_2021\2020_10_01\[mer_partnereknek_2020_10_01_2021_09_30_rev_1.xls]Kiadási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7">
        <f>VLOOKUP(Y77,'U:\Kapacit_2\0_0_0_Kapacitások\1_Fizikai_kapacitás\2020_2021\2020_10_01\[mer_partnereknek_2020_10_01_2021_09_30_rev_1.xls]Kiadási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8">
        <f>VLOOKUP(Y78,'U:\Kapacit_2\0_0_0_Kapacitások\1_Fizikai_kapacitás\2020_2021\2020_10_01\[mer_partnereknek_2020_10_01_2021_09_30_rev_1.xls]Kiadási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9">
        <f>VLOOKUP(Y79,'U:\Kapacit_2\0_0_0_Kapacitások\1_Fizikai_kapacitás\2020_2021\2020_10_01\[mer_partnereknek_2020_10_01_2021_09_30_rev_1.xls]Kiadási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0">
        <f>VLOOKUP(Y80,'U:\Kapacit_2\0_0_0_Kapacitások\1_Fizikai_kapacitás\2020_2021\2020_10_01\[mer_partnereknek_2020_10_01_2021_09_30_rev_1.xls]Kiadási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1">
        <f>VLOOKUP(Y81,'U:\Kapacit_2\0_0_0_Kapacitások\1_Fizikai_kapacitás\2020_2021\2020_10_01\[mer_partnereknek_2020_10_01_2021_09_30_rev_1.xls]Kiadási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2">
        <f>VLOOKUP(Y82,'U:\Kapacit_2\0_0_0_Kapacitások\1_Fizikai_kapacitás\2020_2021\2020_10_01\[mer_partnereknek_2020_10_01_2021_09_30_rev_1.xls]Kiadási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3">
        <f>VLOOKUP(Y83,'U:\Kapacit_2\0_0_0_Kapacitások\1_Fizikai_kapacitás\2020_2021\2020_10_01\[mer_partnereknek_2020_10_01_2021_09_30_rev_1.xls]Kiadási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4">
        <f>VLOOKUP(Y84,'U:\Kapacit_2\0_0_0_Kapacitások\1_Fizikai_kapacitás\2020_2021\2020_10_01\[mer_partnereknek_2020_10_01_2021_09_30_rev_1.xls]Kiadási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5">
        <f>VLOOKUP(Y85,'U:\Kapacit_2\0_0_0_Kapacitások\1_Fizikai_kapacitás\2020_2021\2020_10_01\[mer_partnereknek_2020_10_01_2021_09_30_rev_1.xls]Kiadási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6">
        <f>VLOOKUP(Y86,'U:\Kapacit_2\0_0_0_Kapacitások\1_Fizikai_kapacitás\2020_2021\2020_10_01\[mer_partnereknek_2020_10_01_2021_09_30_rev_1.xls]Kiadási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7">
        <f>VLOOKUP(Y87,'U:\Kapacit_2\0_0_0_Kapacitások\1_Fizikai_kapacitás\2020_2021\2020_10_01\[mer_partnereknek_2020_10_01_2021_09_30_rev_1.xls]Kiadási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8">
        <f>VLOOKUP(Y88,'U:\Kapacit_2\0_0_0_Kapacitások\1_Fizikai_kapacitás\2020_2021\2020_10_01\[mer_partnereknek_2020_10_01_2021_09_30_rev_1.xls]Kiadási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9">
        <f>VLOOKUP(Y89,'U:\Kapacit_2\0_0_0_Kapacitások\1_Fizikai_kapacitás\2020_2021\2020_10_01\[mer_partnereknek_2020_10_01_2021_09_30_rev_1.xls]Kiadási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0">
        <f>VLOOKUP(Y90,'U:\Kapacit_2\0_0_0_Kapacitások\1_Fizikai_kapacitás\2020_2021\2020_10_01\[mer_partnereknek_2020_10_01_2021_09_30_rev_1.xls]Kiadási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1">
        <f>VLOOKUP(Y91,'U:\Kapacit_2\0_0_0_Kapacitások\1_Fizikai_kapacitás\2020_2021\2020_10_01\[mer_partnereknek_2020_10_01_2021_09_30_rev_1.xls]Kiadási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2">
        <f>VLOOKUP(Y92,'U:\Kapacit_2\0_0_0_Kapacitások\1_Fizikai_kapacitás\2020_2021\2020_10_01\[mer_partnereknek_2020_10_01_2021_09_30_rev_1.xls]Kiadási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3">
        <f>VLOOKUP(Y93,'U:\Kapacit_2\0_0_0_Kapacitások\1_Fizikai_kapacitás\2020_2021\2020_10_01\[mer_partnereknek_2020_10_01_2021_09_30_rev_1.xls]Kiadási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4">
        <f>VLOOKUP(Y94,'U:\Kapacit_2\0_0_0_Kapacitások\1_Fizikai_kapacitás\2020_2021\2020_10_01\[mer_partnereknek_2020_10_01_2021_09_30_rev_1.xls]Kiadási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5">
        <f>VLOOKUP(Y95,'U:\Kapacit_2\0_0_0_Kapacitások\1_Fizikai_kapacitás\2020_2021\2020_10_01\[mer_partnereknek_2020_10_01_2021_09_30_rev_1.xls]Kiadási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6">
        <f>VLOOKUP(Y96,'U:\Kapacit_2\0_0_0_Kapacitások\1_Fizikai_kapacitás\2020_2021\2020_10_01\[mer_partnereknek_2020_10_01_2021_09_30_rev_1.xls]Kiadási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7">
        <f>VLOOKUP(Y97,'U:\Kapacit_2\0_0_0_Kapacitások\1_Fizikai_kapacitás\2020_2021\2020_10_01\[mer_partnereknek_2020_10_01_2021_09_30_rev_1.xls]Kiadási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8">
        <f>VLOOKUP(Y98,'U:\Kapacit_2\0_0_0_Kapacitások\1_Fizikai_kapacitás\2020_2021\2020_10_01\[mer_partnereknek_2020_10_01_2021_09_30_rev_1.xls]Kiadási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9">
        <f>VLOOKUP(Y99,'U:\Kapacit_2\0_0_0_Kapacitások\1_Fizikai_kapacitás\2020_2021\2020_10_01\[mer_partnereknek_2020_10_01_2021_09_30_rev_1.xls]Kiadási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0">
        <f>VLOOKUP(Y100,'U:\Kapacit_2\0_0_0_Kapacitások\1_Fizikai_kapacitás\2020_2021\2020_10_01\[mer_partnereknek_2020_10_01_2021_09_30_rev_1.xls]Kiadási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1">
        <f>VLOOKUP(Y101,'U:\Kapacit_2\0_0_0_Kapacitások\1_Fizikai_kapacitás\2020_2021\2020_10_01\[mer_partnereknek_2020_10_01_2021_09_30_rev_1.xls]Kiadási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2">
        <f>VLOOKUP(Y102,'U:\Kapacit_2\0_0_0_Kapacitások\1_Fizikai_kapacitás\2020_2021\2020_10_01\[mer_partnereknek_2020_10_01_2021_09_30_rev_1.xls]Kiadási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3">
        <f>VLOOKUP(Y103,'U:\Kapacit_2\0_0_0_Kapacitások\1_Fizikai_kapacitás\2020_2021\2020_10_01\[mer_partnereknek_2020_10_01_2021_09_30_rev_1.xls]Kiadási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4">
        <f>VLOOKUP(Y104,'U:\Kapacit_2\0_0_0_Kapacitások\1_Fizikai_kapacitás\2020_2021\2020_10_01\[mer_partnereknek_2020_10_01_2021_09_30_rev_1.xls]Kiadási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5">
        <f>VLOOKUP(Y105,'U:\Kapacit_2\0_0_0_Kapacitások\1_Fizikai_kapacitás\2020_2021\2020_10_01\[mer_partnereknek_2020_10_01_2021_09_30_rev_1.xls]Kiadási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6">
        <f>VLOOKUP(Y106,'U:\Kapacit_2\0_0_0_Kapacitások\1_Fizikai_kapacitás\2020_2021\2020_10_01\[mer_partnereknek_2020_10_01_2021_09_30_rev_1.xls]Kiadási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7">
        <f>VLOOKUP(Y107,'U:\Kapacit_2\0_0_0_Kapacitások\1_Fizikai_kapacitás\2020_2021\2020_10_01\[mer_partnereknek_2020_10_01_2021_09_30_rev_1.xls]Kiadási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8">
        <f>VLOOKUP(Y108,'U:\Kapacit_2\0_0_0_Kapacitások\1_Fizikai_kapacitás\2020_2021\2020_10_01\[mer_partnereknek_2020_10_01_2021_09_30_rev_1.xls]Kiadási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9">
        <f>VLOOKUP(Y109,'U:\Kapacit_2\0_0_0_Kapacitások\1_Fizikai_kapacitás\2020_2021\2020_10_01\[mer_partnereknek_2020_10_01_2021_09_30_rev_1.xls]Kiadási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0">
        <f>VLOOKUP(Y110,'U:\Kapacit_2\0_0_0_Kapacitások\1_Fizikai_kapacitás\2020_2021\2020_10_01\[mer_partnereknek_2020_10_01_2021_09_30_rev_1.xls]Kiadási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1">
        <f>VLOOKUP(Y111,'U:\Kapacit_2\0_0_0_Kapacitások\1_Fizikai_kapacitás\2020_2021\2020_10_01\[mer_partnereknek_2020_10_01_2021_09_30_rev_1.xls]Kiadási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2">
        <f>VLOOKUP(Y112,'U:\Kapacit_2\0_0_0_Kapacitások\1_Fizikai_kapacitás\2020_2021\2020_10_01\[mer_partnereknek_2020_10_01_2021_09_30_rev_1.xls]Kiadási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3">
        <f>VLOOKUP(Y113,'U:\Kapacit_2\0_0_0_Kapacitások\1_Fizikai_kapacitás\2020_2021\2020_10_01\[mer_partnereknek_2020_10_01_2021_09_30_rev_1.xls]Kiadási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4">
        <f>VLOOKUP(Y114,'U:\Kapacit_2\0_0_0_Kapacitások\1_Fizikai_kapacitás\2020_2021\2020_10_01\[mer_partnereknek_2020_10_01_2021_09_30_rev_1.xls]Kiadási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5">
        <f>VLOOKUP(Y115,'U:\Kapacit_2\0_0_0_Kapacitások\1_Fizikai_kapacitás\2020_2021\2020_10_01\[mer_partnereknek_2020_10_01_2021_09_30_rev_1.xls]Kiadási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6">
        <f>VLOOKUP(Y116,'U:\Kapacit_2\0_0_0_Kapacitások\1_Fizikai_kapacitás\2020_2021\2020_10_01\[mer_partnereknek_2020_10_01_2021_09_30_rev_1.xls]Kiadási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7">
        <f>VLOOKUP(Y117,'U:\Kapacit_2\0_0_0_Kapacitások\1_Fizikai_kapacitás\2020_2021\2020_10_01\[mer_partnereknek_2020_10_01_2021_09_30_rev_1.xls]Kiadási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8">
        <f>VLOOKUP(Y118,'U:\Kapacit_2\0_0_0_Kapacitások\1_Fizikai_kapacitás\2020_2021\2020_10_01\[mer_partnereknek_2020_10_01_2021_09_30_rev_1.xls]Kiadási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9">
        <f>VLOOKUP(Y119,'U:\Kapacit_2\0_0_0_Kapacitások\1_Fizikai_kapacitás\2020_2021\2020_10_01\[mer_partnereknek_2020_10_01_2021_09_30_rev_1.xls]Kiadási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0">
        <f>VLOOKUP(Y120,'U:\Kapacit_2\0_0_0_Kapacitások\1_Fizikai_kapacitás\2020_2021\2020_10_01\[mer_partnereknek_2020_10_01_2021_09_30_rev_1.xls]Kiadási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1">
        <f>VLOOKUP(Y121,'U:\Kapacit_2\0_0_0_Kapacitások\1_Fizikai_kapacitás\2020_2021\2020_10_01\[mer_partnereknek_2020_10_01_2021_09_30_rev_1.xls]Kiadási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2">
        <f>VLOOKUP(Y122,'U:\Kapacit_2\0_0_0_Kapacitások\1_Fizikai_kapacitás\2020_2021\2020_10_01\[mer_partnereknek_2020_10_01_2021_09_30_rev_1.xls]Kiadási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3">
        <f>VLOOKUP(Y123,'U:\Kapacit_2\0_0_0_Kapacitások\1_Fizikai_kapacitás\2020_2021\2020_10_01\[mer_partnereknek_2020_10_01_2021_09_30_rev_1.xls]Kiadási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4">
        <f>VLOOKUP(Y124,'U:\Kapacit_2\0_0_0_Kapacitások\1_Fizikai_kapacitás\2020_2021\2020_10_01\[mer_partnereknek_2020_10_01_2021_09_30_rev_1.xls]Kiadási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5">
        <f>VLOOKUP(Y125,'U:\Kapacit_2\0_0_0_Kapacitások\1_Fizikai_kapacitás\2020_2021\2020_10_01\[mer_partnereknek_2020_10_01_2021_09_30_rev_1.xls]Kiadási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6">
        <f>VLOOKUP(Y126,'U:\Kapacit_2\0_0_0_Kapacitások\1_Fizikai_kapacitás\2020_2021\2020_10_01\[mer_partnereknek_2020_10_01_2021_09_30_rev_1.xls]Kiadási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7">
        <f>VLOOKUP(Y127,'U:\Kapacit_2\0_0_0_Kapacitások\1_Fizikai_kapacitás\2020_2021\2020_10_01\[mer_partnereknek_2020_10_01_2021_09_30_rev_1.xls]Kiadási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8">
        <f>VLOOKUP(Y128,'U:\Kapacit_2\0_0_0_Kapacitások\1_Fizikai_kapacitás\2020_2021\2020_10_01\[mer_partnereknek_2020_10_01_2021_09_30_rev_1.xls]Kiadási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9">
        <f>VLOOKUP(Y129,'U:\Kapacit_2\0_0_0_Kapacitások\1_Fizikai_kapacitás\2020_2021\2020_10_01\[mer_partnereknek_2020_10_01_2021_09_30_rev_1.xls]Kiadási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0">
        <f>VLOOKUP(Y130,'U:\Kapacit_2\0_0_0_Kapacitások\1_Fizikai_kapacitás\2020_2021\2020_10_01\[mer_partnereknek_2020_10_01_2021_09_30_rev_1.xls]Kiadási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1">
        <f>VLOOKUP(Y131,'U:\Kapacit_2\0_0_0_Kapacitások\1_Fizikai_kapacitás\2020_2021\2020_10_01\[mer_partnereknek_2020_10_01_2021_09_30_rev_1.xls]Kiadási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2">
        <f>VLOOKUP(Y132,'U:\Kapacit_2\0_0_0_Kapacitások\1_Fizikai_kapacitás\2020_2021\2020_10_01\[mer_partnereknek_2020_10_01_2021_09_30_rev_1.xls]Kiadási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3">
        <f>VLOOKUP(Y133,'U:\Kapacit_2\0_0_0_Kapacitások\1_Fizikai_kapacitás\2020_2021\2020_10_01\[mer_partnereknek_2020_10_01_2021_09_30_rev_1.xls]Kiadási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4">
        <f>VLOOKUP(Y134,'U:\Kapacit_2\0_0_0_Kapacitások\1_Fizikai_kapacitás\2020_2021\2020_10_01\[mer_partnereknek_2020_10_01_2021_09_30_rev_1.xls]Kiadási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5">
        <f>VLOOKUP(Y135,'U:\Kapacit_2\0_0_0_Kapacitások\1_Fizikai_kapacitás\2020_2021\2020_10_01\[mer_partnereknek_2020_10_01_2021_09_30_rev_1.xls]Kiadási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6">
        <f>VLOOKUP(Y136,'U:\Kapacit_2\0_0_0_Kapacitások\1_Fizikai_kapacitás\2020_2021\2020_10_01\[mer_partnereknek_2020_10_01_2021_09_30_rev_1.xls]Kiadási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7">
        <f>VLOOKUP(Y137,'U:\Kapacit_2\0_0_0_Kapacitások\1_Fizikai_kapacitás\2020_2021\2020_10_01\[mer_partnereknek_2020_10_01_2021_09_30_rev_1.xls]Kiadási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8">
        <f>VLOOKUP(Y138,'U:\Kapacit_2\0_0_0_Kapacitások\1_Fizikai_kapacitás\2020_2021\2020_10_01\[mer_partnereknek_2020_10_01_2021_09_30_rev_1.xls]Kiadási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9">
        <f>VLOOKUP(Y139,'U:\Kapacit_2\0_0_0_Kapacitások\1_Fizikai_kapacitás\2020_2021\2020_10_01\[mer_partnereknek_2020_10_01_2021_09_30_rev_1.xls]Kiadási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0">
        <f>VLOOKUP(Y140,'U:\Kapacit_2\0_0_0_Kapacitások\1_Fizikai_kapacitás\2020_2021\2020_10_01\[mer_partnereknek_2020_10_01_2021_09_30_rev_1.xls]Kiadási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1">
        <f>VLOOKUP(Y141,'U:\Kapacit_2\0_0_0_Kapacitások\1_Fizikai_kapacitás\2020_2021\2020_10_01\[mer_partnereknek_2020_10_01_2021_09_30_rev_1.xls]Kiadási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2">
        <f>VLOOKUP(Y142,'U:\Kapacit_2\0_0_0_Kapacitások\1_Fizikai_kapacitás\2020_2021\2020_10_01\[mer_partnereknek_2020_10_01_2021_09_30_rev_1.xls]Kiadási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3">
        <f>VLOOKUP(Y143,'U:\Kapacit_2\0_0_0_Kapacitások\1_Fizikai_kapacitás\2020_2021\2020_10_01\[mer_partnereknek_2020_10_01_2021_09_30_rev_1.xls]Kiadási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4">
        <f>VLOOKUP(Y144,'U:\Kapacit_2\0_0_0_Kapacitások\1_Fizikai_kapacitás\2020_2021\2020_10_01\[mer_partnereknek_2020_10_01_2021_09_30_rev_1.xls]Kiadási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5">
        <f>VLOOKUP(Y145,'U:\Kapacit_2\0_0_0_Kapacitások\1_Fizikai_kapacitás\2020_2021\2020_10_01\[mer_partnereknek_2020_10_01_2021_09_30_rev_1.xls]Kiadási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6">
        <f>VLOOKUP(Y146,'U:\Kapacit_2\0_0_0_Kapacitások\1_Fizikai_kapacitás\2020_2021\2020_10_01\[mer_partnereknek_2020_10_01_2021_09_30_rev_1.xls]Kiadási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7">
        <f>VLOOKUP(Y147,'U:\Kapacit_2\0_0_0_Kapacitások\1_Fizikai_kapacitás\2020_2021\2020_10_01\[mer_partnereknek_2020_10_01_2021_09_30_rev_1.xls]Kiadási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8">
        <f>VLOOKUP(Y148,'U:\Kapacit_2\0_0_0_Kapacitások\1_Fizikai_kapacitás\2020_2021\2020_10_01\[mer_partnereknek_2020_10_01_2021_09_30_rev_1.xls]Kiadási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9">
        <f>VLOOKUP(Y149,'U:\Kapacit_2\0_0_0_Kapacitások\1_Fizikai_kapacitás\2020_2021\2020_10_01\[mer_partnereknek_2020_10_01_2021_09_30_rev_1.xls]Kiadási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0">
        <f>VLOOKUP(Y150,'U:\Kapacit_2\0_0_0_Kapacitások\1_Fizikai_kapacitás\2020_2021\2020_10_01\[mer_partnereknek_2020_10_01_2021_09_30_rev_1.xls]Kiadási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1">
        <f>VLOOKUP(Y151,'U:\Kapacit_2\0_0_0_Kapacitások\1_Fizikai_kapacitás\2020_2021\2020_10_01\[mer_partnereknek_2020_10_01_2021_09_30_rev_1.xls]Kiadási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2">
        <f>VLOOKUP(Y152,'U:\Kapacit_2\0_0_0_Kapacitások\1_Fizikai_kapacitás\2020_2021\2020_10_01\[mer_partnereknek_2020_10_01_2021_09_30_rev_1.xls]Kiadási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3">
        <f>VLOOKUP(Y153,'U:\Kapacit_2\0_0_0_Kapacitások\1_Fizikai_kapacitás\2020_2021\2020_10_01\[mer_partnereknek_2020_10_01_2021_09_30_rev_1.xls]Kiadási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4">
        <f>VLOOKUP(Y154,'U:\Kapacit_2\0_0_0_Kapacitások\1_Fizikai_kapacitás\2020_2021\2020_10_01\[mer_partnereknek_2020_10_01_2021_09_30_rev_1.xls]Kiadási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5">
        <f>VLOOKUP(Y155,'U:\Kapacit_2\0_0_0_Kapacitások\1_Fizikai_kapacitás\2020_2021\2020_10_01\[mer_partnereknek_2020_10_01_2021_09_30_rev_1.xls]Kiadási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6">
        <f>VLOOKUP(Y156,'U:\Kapacit_2\0_0_0_Kapacitások\1_Fizikai_kapacitás\2020_2021\2020_10_01\[mer_partnereknek_2020_10_01_2021_09_30_rev_1.xls]Kiadási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7">
        <f>VLOOKUP(Y157,'U:\Kapacit_2\0_0_0_Kapacitások\1_Fizikai_kapacitás\2020_2021\2020_10_01\[mer_partnereknek_2020_10_01_2021_09_30_rev_1.xls]Kiadási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8">
        <f>VLOOKUP(Y158,'U:\Kapacit_2\0_0_0_Kapacitások\1_Fizikai_kapacitás\2020_2021\2020_10_01\[mer_partnereknek_2020_10_01_2021_09_30_rev_1.xls]Kiadási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9">
        <f>VLOOKUP(Y159,'U:\Kapacit_2\0_0_0_Kapacitások\1_Fizikai_kapacitás\2020_2021\2020_10_01\[mer_partnereknek_2020_10_01_2021_09_30_rev_1.xls]Kiadási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0">
        <f>VLOOKUP(Y160,'U:\Kapacit_2\0_0_0_Kapacitások\1_Fizikai_kapacitás\2020_2021\2020_10_01\[mer_partnereknek_2020_10_01_2021_09_30_rev_1.xls]Kiadási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1">
        <f>VLOOKUP(Y161,'U:\Kapacit_2\0_0_0_Kapacitások\1_Fizikai_kapacitás\2020_2021\2020_10_01\[mer_partnereknek_2020_10_01_2021_09_30_rev_1.xls]Kiadási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2">
        <f>VLOOKUP(Y162,'U:\Kapacit_2\0_0_0_Kapacitások\1_Fizikai_kapacitás\2020_2021\2020_10_01\[mer_partnereknek_2020_10_01_2021_09_30_rev_1.xls]Kiadási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3">
        <f>VLOOKUP(Y163,'U:\Kapacit_2\0_0_0_Kapacitások\1_Fizikai_kapacitás\2020_2021\2020_10_01\[mer_partnereknek_2020_10_01_2021_09_30_rev_1.xls]Kiadási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4">
        <f>VLOOKUP(Y164,'U:\Kapacit_2\0_0_0_Kapacitások\1_Fizikai_kapacitás\2020_2021\2020_10_01\[mer_partnereknek_2020_10_01_2021_09_30_rev_1.xls]Kiadási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5">
        <f>VLOOKUP(Y165,'U:\Kapacit_2\0_0_0_Kapacitások\1_Fizikai_kapacitás\2020_2021\2020_10_01\[mer_partnereknek_2020_10_01_2021_09_30_rev_1.xls]Kiadási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6">
        <f>VLOOKUP(Y166,'U:\Kapacit_2\0_0_0_Kapacitások\1_Fizikai_kapacitás\2020_2021\2020_10_01\[mer_partnereknek_2020_10_01_2021_09_30_rev_1.xls]Kiadási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7">
        <f>VLOOKUP(Y167,'U:\Kapacit_2\0_0_0_Kapacitások\1_Fizikai_kapacitás\2020_2021\2020_10_01\[mer_partnereknek_2020_10_01_2021_09_30_rev_1.xls]Kiadási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8">
        <f>VLOOKUP(Y168,'U:\Kapacit_2\0_0_0_Kapacitások\1_Fizikai_kapacitás\2020_2021\2020_10_01\[mer_partnereknek_2020_10_01_2021_09_30_rev_1.xls]Kiadási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9">
        <f>VLOOKUP(Y169,'U:\Kapacit_2\0_0_0_Kapacitások\1_Fizikai_kapacitás\2020_2021\2020_10_01\[mer_partnereknek_2020_10_01_2021_09_30_rev_1.xls]Kiadási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0">
        <f>VLOOKUP(Y170,'U:\Kapacit_2\0_0_0_Kapacitások\1_Fizikai_kapacitás\2020_2021\2020_10_01\[mer_partnereknek_2020_10_01_2021_09_30_rev_1.xls]Kiadási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1">
        <f>VLOOKUP(Y171,'U:\Kapacit_2\0_0_0_Kapacitások\1_Fizikai_kapacitás\2020_2021\2020_10_01\[mer_partnereknek_2020_10_01_2021_09_30_rev_1.xls]Kiadási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2">
        <f>VLOOKUP(Y172,'U:\Kapacit_2\0_0_0_Kapacitások\1_Fizikai_kapacitás\2020_2021\2020_10_01\[mer_partnereknek_2020_10_01_2021_09_30_rev_1.xls]Kiadási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3">
        <f>VLOOKUP(Y173,'U:\Kapacit_2\0_0_0_Kapacitások\1_Fizikai_kapacitás\2020_2021\2020_10_01\[mer_partnereknek_2020_10_01_2021_09_30_rev_1.xls]Kiadási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4">
        <f>VLOOKUP(Y174,'U:\Kapacit_2\0_0_0_Kapacitások\1_Fizikai_kapacitás\2020_2021\2020_10_01\[mer_partnereknek_2020_10_01_2021_09_30_rev_1.xls]Kiadási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5">
        <f>VLOOKUP(Y175,'U:\Kapacit_2\0_0_0_Kapacitások\1_Fizikai_kapacitás\2020_2021\2020_10_01\[mer_partnereknek_2020_10_01_2021_09_30_rev_1.xls]Kiadási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6">
        <f>VLOOKUP(Y176,'U:\Kapacit_2\0_0_0_Kapacitások\1_Fizikai_kapacitás\2020_2021\2020_10_01\[mer_partnereknek_2020_10_01_2021_09_30_rev_1.xls]Kiadási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7">
        <f>VLOOKUP(Y177,'U:\Kapacit_2\0_0_0_Kapacitások\1_Fizikai_kapacitás\2020_2021\2020_10_01\[mer_partnereknek_2020_10_01_2021_09_30_rev_1.xls]Kiadási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8">
        <f>VLOOKUP(Y178,'U:\Kapacit_2\0_0_0_Kapacitások\1_Fizikai_kapacitás\2020_2021\2020_10_01\[mer_partnereknek_2020_10_01_2021_09_30_rev_1.xls]Kiadási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9">
        <f>VLOOKUP(Y179,'U:\Kapacit_2\0_0_0_Kapacitások\1_Fizikai_kapacitás\2020_2021\2020_10_01\[mer_partnereknek_2020_10_01_2021_09_30_rev_1.xls]Kiadási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0">
        <f>VLOOKUP(Y180,'U:\Kapacit_2\0_0_0_Kapacitások\1_Fizikai_kapacitás\2020_2021\2020_10_01\[mer_partnereknek_2020_10_01_2021_09_30_rev_1.xls]Kiadási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1">
        <f>VLOOKUP(Y181,'U:\Kapacit_2\0_0_0_Kapacitások\1_Fizikai_kapacitás\2020_2021\2020_10_01\[mer_partnereknek_2020_10_01_2021_09_30_rev_1.xls]Kiadási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2">
        <f>VLOOKUP(Y182,'U:\Kapacit_2\0_0_0_Kapacitások\1_Fizikai_kapacitás\2020_2021\2020_10_01\[mer_partnereknek_2020_10_01_2021_09_30_rev_1.xls]Kiadási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3">
        <f>VLOOKUP(Y183,'U:\Kapacit_2\0_0_0_Kapacitások\1_Fizikai_kapacitás\2020_2021\2020_10_01\[mer_partnereknek_2020_10_01_2021_09_30_rev_1.xls]Kiadási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4">
        <f>VLOOKUP(Y184,'U:\Kapacit_2\0_0_0_Kapacitások\1_Fizikai_kapacitás\2020_2021\2020_10_01\[mer_partnereknek_2020_10_01_2021_09_30_rev_1.xls]Kiadási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5">
        <f>VLOOKUP(Y185,'U:\Kapacit_2\0_0_0_Kapacitások\1_Fizikai_kapacitás\2020_2021\2020_10_01\[mer_partnereknek_2020_10_01_2021_09_30_rev_1.xls]Kiadási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6">
        <f>VLOOKUP(Y186,'U:\Kapacit_2\0_0_0_Kapacitások\1_Fizikai_kapacitás\2020_2021\2020_10_01\[mer_partnereknek_2020_10_01_2021_09_30_rev_1.xls]Kiadási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7">
        <f>VLOOKUP(Y187,'U:\Kapacit_2\0_0_0_Kapacitások\1_Fizikai_kapacitás\2020_2021\2020_10_01\[mer_partnereknek_2020_10_01_2021_09_30_rev_1.xls]Kiadási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8">
        <f>VLOOKUP(Y188,'U:\Kapacit_2\0_0_0_Kapacitások\1_Fizikai_kapacitás\2020_2021\2020_10_01\[mer_partnereknek_2020_10_01_2021_09_30_rev_1.xls]Kiadási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9">
        <f>VLOOKUP(Y189,'U:\Kapacit_2\0_0_0_Kapacitások\1_Fizikai_kapacitás\2020_2021\2020_10_01\[mer_partnereknek_2020_10_01_2021_09_30_rev_1.xls]Kiadási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0">
        <f>VLOOKUP(Y190,'U:\Kapacit_2\0_0_0_Kapacitások\1_Fizikai_kapacitás\2020_2021\2020_10_01\[mer_partnereknek_2020_10_01_2021_09_30_rev_1.xls]Kiadási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1">
        <f>VLOOKUP(Y191,'U:\Kapacit_2\0_0_0_Kapacitások\1_Fizikai_kapacitás\2020_2021\2020_10_01\[mer_partnereknek_2020_10_01_2021_09_30_rev_1.xls]Kiadási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2">
        <f>VLOOKUP(Y192,'U:\Kapacit_2\0_0_0_Kapacitások\1_Fizikai_kapacitás\2020_2021\2020_10_01\[mer_partnereknek_2020_10_01_2021_09_30_rev_1.xls]Kiadási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3">
        <f>VLOOKUP(Y193,'U:\Kapacit_2\0_0_0_Kapacitások\1_Fizikai_kapacitás\2020_2021\2020_10_01\[mer_partnereknek_2020_10_01_2021_09_30_rev_1.xls]Kiadási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4">
        <f>VLOOKUP(Y194,'U:\Kapacit_2\0_0_0_Kapacitások\1_Fizikai_kapacitás\2020_2021\2020_10_01\[mer_partnereknek_2020_10_01_2021_09_30_rev_1.xls]Kiadási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5">
        <f>VLOOKUP(Y195,'U:\Kapacit_2\0_0_0_Kapacitások\1_Fizikai_kapacitás\2020_2021\2020_10_01\[mer_partnereknek_2020_10_01_2021_09_30_rev_1.xls]Kiadási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6">
        <f>VLOOKUP(Y196,'U:\Kapacit_2\0_0_0_Kapacitások\1_Fizikai_kapacitás\2020_2021\2020_10_01\[mer_partnereknek_2020_10_01_2021_09_30_rev_1.xls]Kiadási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7">
        <f>VLOOKUP(Y197,'U:\Kapacit_2\0_0_0_Kapacitások\1_Fizikai_kapacitás\2020_2021\2020_10_01\[mer_partnereknek_2020_10_01_2021_09_30_rev_1.xls]Kiadási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8">
        <f>VLOOKUP(Y198,'U:\Kapacit_2\0_0_0_Kapacitások\1_Fizikai_kapacitás\2020_2021\2020_10_01\[mer_partnereknek_2020_10_01_2021_09_30_rev_1.xls]Kiadási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9">
        <f>VLOOKUP(Y199,'U:\Kapacit_2\0_0_0_Kapacitások\1_Fizikai_kapacitás\2020_2021\2020_10_01\[mer_partnereknek_2020_10_01_2021_09_30_rev_1.xls]Kiadási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0">
        <f>VLOOKUP(Y200,'U:\Kapacit_2\0_0_0_Kapacitások\1_Fizikai_kapacitás\2020_2021\2020_10_01\[mer_partnereknek_2020_10_01_2021_09_30_rev_1.xls]Kiadási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1">
        <f>VLOOKUP(Y201,'U:\Kapacit_2\0_0_0_Kapacitások\1_Fizikai_kapacitás\2020_2021\2020_10_01\[mer_partnereknek_2020_10_01_2021_09_30_rev_1.xls]Kiadási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2">
        <f>VLOOKUP(Y202,'U:\Kapacit_2\0_0_0_Kapacitások\1_Fizikai_kapacitás\2020_2021\2020_10_01\[mer_partnereknek_2020_10_01_2021_09_30_rev_1.xls]Kiadási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3">
        <f>VLOOKUP(Y203,'U:\Kapacit_2\0_0_0_Kapacitások\1_Fizikai_kapacitás\2020_2021\2020_10_01\[mer_partnereknek_2020_10_01_2021_09_30_rev_1.xls]Kiadási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4">
        <f>VLOOKUP(Y204,'U:\Kapacit_2\0_0_0_Kapacitások\1_Fizikai_kapacitás\2020_2021\2020_10_01\[mer_partnereknek_2020_10_01_2021_09_30_rev_1.xls]Kiadási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5">
        <f>VLOOKUP(Y205,'U:\Kapacit_2\0_0_0_Kapacitások\1_Fizikai_kapacitás\2020_2021\2020_10_01\[mer_partnereknek_2020_10_01_2021_09_30_rev_1.xls]Kiadási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6">
        <f>VLOOKUP(Y206,'U:\Kapacit_2\0_0_0_Kapacitások\1_Fizikai_kapacitás\2020_2021\2020_10_01\[mer_partnereknek_2020_10_01_2021_09_30_rev_1.xls]Kiadási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7">
        <f>VLOOKUP(Y207,'U:\Kapacit_2\0_0_0_Kapacitások\1_Fizikai_kapacitás\2020_2021\2020_10_01\[mer_partnereknek_2020_10_01_2021_09_30_rev_1.xls]Kiadási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8">
        <f>VLOOKUP(Y208,'U:\Kapacit_2\0_0_0_Kapacitások\1_Fizikai_kapacitás\2020_2021\2020_10_01\[mer_partnereknek_2020_10_01_2021_09_30_rev_1.xls]Kiadási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9">
        <f>VLOOKUP(Y209,'U:\Kapacit_2\0_0_0_Kapacitások\1_Fizikai_kapacitás\2020_2021\2020_10_01\[mer_partnereknek_2020_10_01_2021_09_30_rev_1.xls]Kiadási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0">
        <f>VLOOKUP(Y210,'U:\Kapacit_2\0_0_0_Kapacitások\1_Fizikai_kapacitás\2020_2021\2020_10_01\[mer_partnereknek_2020_10_01_2021_09_30_rev_1.xls]Kiadási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1">
        <f>VLOOKUP(Y211,'U:\Kapacit_2\0_0_0_Kapacitások\1_Fizikai_kapacitás\2020_2021\2020_10_01\[mer_partnereknek_2020_10_01_2021_09_30_rev_1.xls]Kiadási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2">
        <f>VLOOKUP(Y212,'U:\Kapacit_2\0_0_0_Kapacitások\1_Fizikai_kapacitás\2020_2021\2020_10_01\[mer_partnereknek_2020_10_01_2021_09_30_rev_1.xls]Kiadási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3">
        <f>VLOOKUP(Y213,'U:\Kapacit_2\0_0_0_Kapacitások\1_Fizikai_kapacitás\2020_2021\2020_10_01\[mer_partnereknek_2020_10_01_2021_09_30_rev_1.xls]Kiadási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4">
        <f>VLOOKUP(Y214,'U:\Kapacit_2\0_0_0_Kapacitások\1_Fizikai_kapacitás\2020_2021\2020_10_01\[mer_partnereknek_2020_10_01_2021_09_30_rev_1.xls]Kiadási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5">
        <f>VLOOKUP(Y215,'U:\Kapacit_2\0_0_0_Kapacitások\1_Fizikai_kapacitás\2020_2021\2020_10_01\[mer_partnereknek_2020_10_01_2021_09_30_rev_1.xls]Kiadási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6">
        <f>VLOOKUP(Y216,'U:\Kapacit_2\0_0_0_Kapacitások\1_Fizikai_kapacitás\2020_2021\2020_10_01\[mer_partnereknek_2020_10_01_2021_09_30_rev_1.xls]Kiadási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7">
        <f>VLOOKUP(Y217,'U:\Kapacit_2\0_0_0_Kapacitások\1_Fizikai_kapacitás\2020_2021\2020_10_01\[mer_partnereknek_2020_10_01_2021_09_30_rev_1.xls]Kiadási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8">
        <f>VLOOKUP(Y218,'U:\Kapacit_2\0_0_0_Kapacitások\1_Fizikai_kapacitás\2020_2021\2020_10_01\[mer_partnereknek_2020_10_01_2021_09_30_rev_1.xls]Kiadási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9">
        <f>VLOOKUP(Y219,'U:\Kapacit_2\0_0_0_Kapacitások\1_Fizikai_kapacitás\2020_2021\2020_10_01\[mer_partnereknek_2020_10_01_2021_09_30_rev_1.xls]Kiadási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0">
        <f>VLOOKUP(Y220,'U:\Kapacit_2\0_0_0_Kapacitások\1_Fizikai_kapacitás\2020_2021\2020_10_01\[mer_partnereknek_2020_10_01_2021_09_30_rev_1.xls]Kiadási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1">
        <f>VLOOKUP(Y221,'U:\Kapacit_2\0_0_0_Kapacitások\1_Fizikai_kapacitás\2020_2021\2020_10_01\[mer_partnereknek_2020_10_01_2021_09_30_rev_1.xls]Kiadási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2">
        <f>VLOOKUP(Y222,'U:\Kapacit_2\0_0_0_Kapacitások\1_Fizikai_kapacitás\2020_2021\2020_10_01\[mer_partnereknek_2020_10_01_2021_09_30_rev_1.xls]Kiadási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3">
        <f>VLOOKUP(Y223,'U:\Kapacit_2\0_0_0_Kapacitások\1_Fizikai_kapacitás\2020_2021\2020_10_01\[mer_partnereknek_2020_10_01_2021_09_30_rev_1.xls]Kiadási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4">
        <f>VLOOKUP(Y224,'U:\Kapacit_2\0_0_0_Kapacitások\1_Fizikai_kapacitás\2020_2021\2020_10_01\[mer_partnereknek_2020_10_01_2021_09_30_rev_1.xls]Kiadási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5">
        <f>VLOOKUP(Y225,'U:\Kapacit_2\0_0_0_Kapacitások\1_Fizikai_kapacitás\2020_2021\2020_10_01\[mer_partnereknek_2020_10_01_2021_09_30_rev_1.xls]Kiadási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6">
        <f>VLOOKUP(Y226,'U:\Kapacit_2\0_0_0_Kapacitások\1_Fizikai_kapacitás\2020_2021\2020_10_01\[mer_partnereknek_2020_10_01_2021_09_30_rev_1.xls]Kiadási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7">
        <f>VLOOKUP(Y227,'U:\Kapacit_2\0_0_0_Kapacitások\1_Fizikai_kapacitás\2020_2021\2020_10_01\[mer_partnereknek_2020_10_01_2021_09_30_rev_1.xls]Kiadási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8">
        <f>VLOOKUP(Y228,'U:\Kapacit_2\0_0_0_Kapacitások\1_Fizikai_kapacitás\2020_2021\2020_10_01\[mer_partnereknek_2020_10_01_2021_09_30_rev_1.xls]Kiadási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9">
        <f>VLOOKUP(Y229,'U:\Kapacit_2\0_0_0_Kapacitások\1_Fizikai_kapacitás\2020_2021\2020_10_01\[mer_partnereknek_2020_10_01_2021_09_30_rev_1.xls]Kiadási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0">
        <f>VLOOKUP(Y230,'U:\Kapacit_2\0_0_0_Kapacitások\1_Fizikai_kapacitás\2020_2021\2020_10_01\[mer_partnereknek_2020_10_01_2021_09_30_rev_1.xls]Kiadási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1">
        <f>VLOOKUP(Y231,'U:\Kapacit_2\0_0_0_Kapacitások\1_Fizikai_kapacitás\2020_2021\2020_10_01\[mer_partnereknek_2020_10_01_2021_09_30_rev_1.xls]Kiadási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2">
        <f>VLOOKUP(Y232,'U:\Kapacit_2\0_0_0_Kapacitások\1_Fizikai_kapacitás\2020_2021\2020_10_01\[mer_partnereknek_2020_10_01_2021_09_30_rev_1.xls]Kiadási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3">
        <f>VLOOKUP(Y233,'U:\Kapacit_2\0_0_0_Kapacitások\1_Fizikai_kapacitás\2020_2021\2020_10_01\[mer_partnereknek_2020_10_01_2021_09_30_rev_1.xls]Kiadási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4">
        <f>VLOOKUP(Y234,'U:\Kapacit_2\0_0_0_Kapacitások\1_Fizikai_kapacitás\2020_2021\2020_10_01\[mer_partnereknek_2020_10_01_2021_09_30_rev_1.xls]Kiadási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5">
        <f>VLOOKUP(Y235,'U:\Kapacit_2\0_0_0_Kapacitások\1_Fizikai_kapacitás\2020_2021\2020_10_01\[mer_partnereknek_2020_10_01_2021_09_30_rev_1.xls]Kiadási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6">
        <f>VLOOKUP(Y236,'U:\Kapacit_2\0_0_0_Kapacitások\1_Fizikai_kapacitás\2020_2021\2020_10_01\[mer_partnereknek_2020_10_01_2021_09_30_rev_1.xls]Kiadási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7">
        <f>VLOOKUP(Y237,'U:\Kapacit_2\0_0_0_Kapacitások\1_Fizikai_kapacitás\2020_2021\2020_10_01\[mer_partnereknek_2020_10_01_2021_09_30_rev_1.xls]Kiadási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8">
        <f>VLOOKUP(Y238,'U:\Kapacit_2\0_0_0_Kapacitások\1_Fizikai_kapacitás\2020_2021\2020_10_01\[mer_partnereknek_2020_10_01_2021_09_30_rev_1.xls]Kiadási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9">
        <f>VLOOKUP(Y239,'U:\Kapacit_2\0_0_0_Kapacitások\1_Fizikai_kapacitás\2020_2021\2020_10_01\[mer_partnereknek_2020_10_01_2021_09_30_rev_1.xls]Kiadási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0">
        <f>VLOOKUP(Y240,'U:\Kapacit_2\0_0_0_Kapacitások\1_Fizikai_kapacitás\2020_2021\2020_10_01\[mer_partnereknek_2020_10_01_2021_09_30_rev_1.xls]Kiadási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1">
        <f>VLOOKUP(Y241,'U:\Kapacit_2\0_0_0_Kapacitások\1_Fizikai_kapacitás\2020_2021\2020_10_01\[mer_partnereknek_2020_10_01_2021_09_30_rev_1.xls]Kiadási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2">
        <f>VLOOKUP(Y242,'U:\Kapacit_2\0_0_0_Kapacitások\1_Fizikai_kapacitás\2020_2021\2020_10_01\[mer_partnereknek_2020_10_01_2021_09_30_rev_1.xls]Kiadási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3">
        <f>VLOOKUP(Y243,'U:\Kapacit_2\0_0_0_Kapacitások\1_Fizikai_kapacitás\2020_2021\2020_10_01\[mer_partnereknek_2020_10_01_2021_09_30_rev_1.xls]Kiadási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4">
        <f>VLOOKUP(Y244,'U:\Kapacit_2\0_0_0_Kapacitások\1_Fizikai_kapacitás\2020_2021\2020_10_01\[mer_partnereknek_2020_10_01_2021_09_30_rev_1.xls]Kiadási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5">
        <f>VLOOKUP(Y245,'U:\Kapacit_2\0_0_0_Kapacitások\1_Fizikai_kapacitás\2020_2021\2020_10_01\[mer_partnereknek_2020_10_01_2021_09_30_rev_1.xls]Kiadási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6">
        <f>VLOOKUP(Y246,'U:\Kapacit_2\0_0_0_Kapacitások\1_Fizikai_kapacitás\2020_2021\2020_10_01\[mer_partnereknek_2020_10_01_2021_09_30_rev_1.xls]Kiadási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7">
        <f>VLOOKUP(Y247,'U:\Kapacit_2\0_0_0_Kapacitások\1_Fizikai_kapacitás\2020_2021\2020_10_01\[mer_partnereknek_2020_10_01_2021_09_30_rev_1.xls]Kiadási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8">
        <f>VLOOKUP(Y248,'U:\Kapacit_2\0_0_0_Kapacitások\1_Fizikai_kapacitás\2020_2021\2020_10_01\[mer_partnereknek_2020_10_01_2021_09_30_rev_1.xls]Kiadási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9">
        <f>VLOOKUP(Y249,'U:\Kapacit_2\0_0_0_Kapacitások\1_Fizikai_kapacitás\2020_2021\2020_10_01\[mer_partnereknek_2020_10_01_2021_09_30_rev_1.xls]Kiadási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0">
        <f>VLOOKUP(Y250,'U:\Kapacit_2\0_0_0_Kapacitások\1_Fizikai_kapacitás\2020_2021\2020_10_01\[mer_partnereknek_2020_10_01_2021_09_30_rev_1.xls]Kiadási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1">
        <f>VLOOKUP(Y251,'U:\Kapacit_2\0_0_0_Kapacitások\1_Fizikai_kapacitás\2020_2021\2020_10_01\[mer_partnereknek_2020_10_01_2021_09_30_rev_1.xls]Kiadási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2">
        <f>VLOOKUP(Y252,'U:\Kapacit_2\0_0_0_Kapacitások\1_Fizikai_kapacitás\2020_2021\2020_10_01\[mer_partnereknek_2020_10_01_2021_09_30_rev_1.xls]Kiadási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3">
        <f>VLOOKUP(Y253,'U:\Kapacit_2\0_0_0_Kapacitások\1_Fizikai_kapacitás\2020_2021\2020_10_01\[mer_partnereknek_2020_10_01_2021_09_30_rev_1.xls]Kiadási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4">
        <f>VLOOKUP(Y254,'U:\Kapacit_2\0_0_0_Kapacitások\1_Fizikai_kapacitás\2020_2021\2020_10_01\[mer_partnereknek_2020_10_01_2021_09_30_rev_1.xls]Kiadási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5">
        <f>VLOOKUP(Y255,'U:\Kapacit_2\0_0_0_Kapacitások\1_Fizikai_kapacitás\2020_2021\2020_10_01\[mer_partnereknek_2020_10_01_2021_09_30_rev_1.xls]Kiadási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6">
        <f>VLOOKUP(Y256,'U:\Kapacit_2\0_0_0_Kapacitások\1_Fizikai_kapacitás\2020_2021\2020_10_01\[mer_partnereknek_2020_10_01_2021_09_30_rev_1.xls]Kiadási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7">
        <f>VLOOKUP(Y257,'U:\Kapacit_2\0_0_0_Kapacitások\1_Fizikai_kapacitás\2020_2021\2020_10_01\[mer_partnereknek_2020_10_01_2021_09_30_rev_1.xls]Kiadási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8">
        <f>VLOOKUP(Y258,'U:\Kapacit_2\0_0_0_Kapacitások\1_Fizikai_kapacitás\2020_2021\2020_10_01\[mer_partnereknek_2020_10_01_2021_09_30_rev_1.xls]Kiadási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9">
        <f>VLOOKUP(Y259,'U:\Kapacit_2\0_0_0_Kapacitások\1_Fizikai_kapacitás\2020_2021\2020_10_01\[mer_partnereknek_2020_10_01_2021_09_30_rev_1.xls]Kiadási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0">
        <f>VLOOKUP(Y260,'U:\Kapacit_2\0_0_0_Kapacitások\1_Fizikai_kapacitás\2020_2021\2020_10_01\[mer_partnereknek_2020_10_01_2021_09_30_rev_1.xls]Kiadási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1">
        <f>VLOOKUP(Y261,'U:\Kapacit_2\0_0_0_Kapacitások\1_Fizikai_kapacitás\2020_2021\2020_10_01\[mer_partnereknek_2020_10_01_2021_09_30_rev_1.xls]Kiadási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2">
        <f>VLOOKUP(Y262,'U:\Kapacit_2\0_0_0_Kapacitások\1_Fizikai_kapacitás\2020_2021\2020_10_01\[mer_partnereknek_2020_10_01_2021_09_30_rev_1.xls]Kiadási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3">
        <f>VLOOKUP(Y263,'U:\Kapacit_2\0_0_0_Kapacitások\1_Fizikai_kapacitás\2020_2021\2020_10_01\[mer_partnereknek_2020_10_01_2021_09_30_rev_1.xls]Kiadási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4">
        <f>VLOOKUP(Y264,'U:\Kapacit_2\0_0_0_Kapacitások\1_Fizikai_kapacitás\2020_2021\2020_10_01\[mer_partnereknek_2020_10_01_2021_09_30_rev_1.xls]Kiadási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5">
        <f>VLOOKUP(Y265,'U:\Kapacit_2\0_0_0_Kapacitások\1_Fizikai_kapacitás\2020_2021\2020_10_01\[mer_partnereknek_2020_10_01_2021_09_30_rev_1.xls]Kiadási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6">
        <f>VLOOKUP(Y266,'U:\Kapacit_2\0_0_0_Kapacitások\1_Fizikai_kapacitás\2020_2021\2020_10_01\[mer_partnereknek_2020_10_01_2021_09_30_rev_1.xls]Kiadási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7">
        <f>VLOOKUP(Y267,'U:\Kapacit_2\0_0_0_Kapacitások\1_Fizikai_kapacitás\2020_2021\2020_10_01\[mer_partnereknek_2020_10_01_2021_09_30_rev_1.xls]Kiadási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8">
        <f>VLOOKUP(Y268,'U:\Kapacit_2\0_0_0_Kapacitások\1_Fizikai_kapacitás\2020_2021\2020_10_01\[mer_partnereknek_2020_10_01_2021_09_30_rev_1.xls]Kiadási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9">
        <f>VLOOKUP(Y269,'U:\Kapacit_2\0_0_0_Kapacitások\1_Fizikai_kapacitás\2020_2021\2020_10_01\[mer_partnereknek_2020_10_01_2021_09_30_rev_1.xls]Kiadási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0">
        <f>VLOOKUP(Y270,'U:\Kapacit_2\0_0_0_Kapacitások\1_Fizikai_kapacitás\2020_2021\2020_10_01\[mer_partnereknek_2020_10_01_2021_09_30_rev_1.xls]Kiadási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1">
        <f>VLOOKUP(Y271,'U:\Kapacit_2\0_0_0_Kapacitások\1_Fizikai_kapacitás\2020_2021\2020_10_01\[mer_partnereknek_2020_10_01_2021_09_30_rev_1.xls]Kiadási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2">
        <f>VLOOKUP(Y272,'U:\Kapacit_2\0_0_0_Kapacitások\1_Fizikai_kapacitás\2020_2021\2020_10_01\[mer_partnereknek_2020_10_01_2021_09_30_rev_1.xls]Kiadási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3">
        <f>VLOOKUP(Y273,'U:\Kapacit_2\0_0_0_Kapacitások\1_Fizikai_kapacitás\2020_2021\2020_10_01\[mer_partnereknek_2020_10_01_2021_09_30_rev_1.xls]Kiadási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4">
        <f>VLOOKUP(Y274,'U:\Kapacit_2\0_0_0_Kapacitások\1_Fizikai_kapacitás\2020_2021\2020_10_01\[mer_partnereknek_2020_10_01_2021_09_30_rev_1.xls]Kiadási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5">
        <f>VLOOKUP(Y275,'U:\Kapacit_2\0_0_0_Kapacitások\1_Fizikai_kapacitás\2020_2021\2020_10_01\[mer_partnereknek_2020_10_01_2021_09_30_rev_1.xls]Kiadási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6">
        <f>VLOOKUP(Y276,'U:\Kapacit_2\0_0_0_Kapacitások\1_Fizikai_kapacitás\2020_2021\2020_10_01\[mer_partnereknek_2020_10_01_2021_09_30_rev_1.xls]Kiadási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7">
        <f>VLOOKUP(Y277,'U:\Kapacit_2\0_0_0_Kapacitások\1_Fizikai_kapacitás\2020_2021\2020_10_01\[mer_partnereknek_2020_10_01_2021_09_30_rev_1.xls]Kiadási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8">
        <f>VLOOKUP(Y278,'U:\Kapacit_2\0_0_0_Kapacitások\1_Fizikai_kapacitás\2020_2021\2020_10_01\[mer_partnereknek_2020_10_01_2021_09_30_rev_1.xls]Kiadási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9">
        <f>VLOOKUP(Y279,'U:\Kapacit_2\0_0_0_Kapacitások\1_Fizikai_kapacitás\2020_2021\2020_10_01\[mer_partnereknek_2020_10_01_2021_09_30_rev_1.xls]Kiadási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0">
        <f>VLOOKUP(Y280,'U:\Kapacit_2\0_0_0_Kapacitások\1_Fizikai_kapacitás\2020_2021\2020_10_01\[mer_partnereknek_2020_10_01_2021_09_30_rev_1.xls]Kiadási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1">
        <f>VLOOKUP(Y281,'U:\Kapacit_2\0_0_0_Kapacitások\1_Fizikai_kapacitás\2020_2021\2020_10_01\[mer_partnereknek_2020_10_01_2021_09_30_rev_1.xls]Kiadási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2">
        <f>VLOOKUP(Y282,'U:\Kapacit_2\0_0_0_Kapacitások\1_Fizikai_kapacitás\2020_2021\2020_10_01\[mer_partnereknek_2020_10_01_2021_09_30_rev_1.xls]Kiadási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3">
        <f>VLOOKUP(Y283,'U:\Kapacit_2\0_0_0_Kapacitások\1_Fizikai_kapacitás\2020_2021\2020_10_01\[mer_partnereknek_2020_10_01_2021_09_30_rev_1.xls]Kiadási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4">
        <f>VLOOKUP(Y284,'U:\Kapacit_2\0_0_0_Kapacitások\1_Fizikai_kapacitás\2020_2021\2020_10_01\[mer_partnereknek_2020_10_01_2021_09_30_rev_1.xls]Kiadási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5">
        <f>VLOOKUP(Y285,'U:\Kapacit_2\0_0_0_Kapacitások\1_Fizikai_kapacitás\2020_2021\2020_10_01\[mer_partnereknek_2020_10_01_2021_09_30_rev_1.xls]Kiadási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6">
        <f>VLOOKUP(Y286,'U:\Kapacit_2\0_0_0_Kapacitások\1_Fizikai_kapacitás\2020_2021\2020_10_01\[mer_partnereknek_2020_10_01_2021_09_30_rev_1.xls]Kiadási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7">
        <f>VLOOKUP(Y287,'U:\Kapacit_2\0_0_0_Kapacitások\1_Fizikai_kapacitás\2020_2021\2020_10_01\[mer_partnereknek_2020_10_01_2021_09_30_rev_1.xls]Kiadási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8">
        <f>VLOOKUP(Y288,'U:\Kapacit_2\0_0_0_Kapacitások\1_Fizikai_kapacitás\2020_2021\2020_10_01\[mer_partnereknek_2020_10_01_2021_09_30_rev_1.xls]Kiadási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9">
        <f>VLOOKUP(Y289,'U:\Kapacit_2\0_0_0_Kapacitások\1_Fizikai_kapacitás\2020_2021\2020_10_01\[mer_partnereknek_2020_10_01_2021_09_30_rev_1.xls]Kiadási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0">
        <f>VLOOKUP(Y290,'U:\Kapacit_2\0_0_0_Kapacitások\1_Fizikai_kapacitás\2020_2021\2020_10_01\[mer_partnereknek_2020_10_01_2021_09_30_rev_1.xls]Kiadási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1">
        <f>VLOOKUP(Y291,'U:\Kapacit_2\0_0_0_Kapacitások\1_Fizikai_kapacitás\2020_2021\2020_10_01\[mer_partnereknek_2020_10_01_2021_09_30_rev_1.xls]Kiadási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2">
        <f>VLOOKUP(Y292,'U:\Kapacit_2\0_0_0_Kapacitások\1_Fizikai_kapacitás\2020_2021\2020_10_01\[mer_partnereknek_2020_10_01_2021_09_30_rev_1.xls]Kiadási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3">
        <f>VLOOKUP(Y293,'U:\Kapacit_2\0_0_0_Kapacitások\1_Fizikai_kapacitás\2020_2021\2020_10_01\[mer_partnereknek_2020_10_01_2021_09_30_rev_1.xls]Kiadási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4">
        <f>VLOOKUP(Y294,'U:\Kapacit_2\0_0_0_Kapacitások\1_Fizikai_kapacitás\2020_2021\2020_10_01\[mer_partnereknek_2020_10_01_2021_09_30_rev_1.xls]Kiadási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5">
        <f>VLOOKUP(Y295,'U:\Kapacit_2\0_0_0_Kapacitások\1_Fizikai_kapacitás\2020_2021\2020_10_01\[mer_partnereknek_2020_10_01_2021_09_30_rev_1.xls]Kiadási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6">
        <f>VLOOKUP(Y296,'U:\Kapacit_2\0_0_0_Kapacitások\1_Fizikai_kapacitás\2020_2021\2020_10_01\[mer_partnereknek_2020_10_01_2021_09_30_rev_1.xls]Kiadási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7">
        <f>VLOOKUP(Y297,'U:\Kapacit_2\0_0_0_Kapacitások\1_Fizikai_kapacitás\2020_2021\2020_10_01\[mer_partnereknek_2020_10_01_2021_09_30_rev_1.xls]Kiadási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8">
        <f>VLOOKUP(Y298,'U:\Kapacit_2\0_0_0_Kapacitások\1_Fizikai_kapacitás\2020_2021\2020_10_01\[mer_partnereknek_2020_10_01_2021_09_30_rev_1.xls]Kiadási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9">
        <f>VLOOKUP(Y299,'U:\Kapacit_2\0_0_0_Kapacitások\1_Fizikai_kapacitás\2020_2021\2020_10_01\[mer_partnereknek_2020_10_01_2021_09_30_rev_1.xls]Kiadási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0">
        <f>VLOOKUP(Y300,'U:\Kapacit_2\0_0_0_Kapacitások\1_Fizikai_kapacitás\2020_2021\2020_10_01\[mer_partnereknek_2020_10_01_2021_09_30_rev_1.xls]Kiadási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1">
        <f>VLOOKUP(Y301,'U:\Kapacit_2\0_0_0_Kapacitások\1_Fizikai_kapacitás\2020_2021\2020_10_01\[mer_partnereknek_2020_10_01_2021_09_30_rev_1.xls]Kiadási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2">
        <f>VLOOKUP(Y302,'U:\Kapacit_2\0_0_0_Kapacitások\1_Fizikai_kapacitás\2020_2021\2020_10_01\[mer_partnereknek_2020_10_01_2021_09_30_rev_1.xls]Kiadási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3">
        <f>VLOOKUP(Y303,'U:\Kapacit_2\0_0_0_Kapacitások\1_Fizikai_kapacitás\2020_2021\2020_10_01\[mer_partnereknek_2020_10_01_2021_09_30_rev_1.xls]Kiadási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4">
        <f>VLOOKUP(Y304,'U:\Kapacit_2\0_0_0_Kapacitások\1_Fizikai_kapacitás\2020_2021\2020_10_01\[mer_partnereknek_2020_10_01_2021_09_30_rev_1.xls]Kiadási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5">
        <f>VLOOKUP(Y305,'U:\Kapacit_2\0_0_0_Kapacitások\1_Fizikai_kapacitás\2020_2021\2020_10_01\[mer_partnereknek_2020_10_01_2021_09_30_rev_1.xls]Kiadási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6">
        <f>VLOOKUP(Y306,'U:\Kapacit_2\0_0_0_Kapacitások\1_Fizikai_kapacitás\2020_2021\2020_10_01\[mer_partnereknek_2020_10_01_2021_09_30_rev_1.xls]Kiadási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7">
        <f>VLOOKUP(Y307,'U:\Kapacit_2\0_0_0_Kapacitások\1_Fizikai_kapacitás\2020_2021\2020_10_01\[mer_partnereknek_2020_10_01_2021_09_30_rev_1.xls]Kiadási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8">
        <f>VLOOKUP(Y308,'U:\Kapacit_2\0_0_0_Kapacitások\1_Fizikai_kapacitás\2020_2021\2020_10_01\[mer_partnereknek_2020_10_01_2021_09_30_rev_1.xls]Kiadási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9">
        <f>VLOOKUP(Y309,'U:\Kapacit_2\0_0_0_Kapacitások\1_Fizikai_kapacitás\2020_2021\2020_10_01\[mer_partnereknek_2020_10_01_2021_09_30_rev_1.xls]Kiadási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0">
        <f>VLOOKUP(Y310,'U:\Kapacit_2\0_0_0_Kapacitások\1_Fizikai_kapacitás\2020_2021\2020_10_01\[mer_partnereknek_2020_10_01_2021_09_30_rev_1.xls]Kiadási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1">
        <f>VLOOKUP(Y311,'U:\Kapacit_2\0_0_0_Kapacitások\1_Fizikai_kapacitás\2020_2021\2020_10_01\[mer_partnereknek_2020_10_01_2021_09_30_rev_1.xls]Kiadási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2">
        <f>VLOOKUP(Y312,'U:\Kapacit_2\0_0_0_Kapacitások\1_Fizikai_kapacitás\2020_2021\2020_10_01\[mer_partnereknek_2020_10_01_2021_09_30_rev_1.xls]Kiadási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3">
        <f>VLOOKUP(Y313,'U:\Kapacit_2\0_0_0_Kapacitások\1_Fizikai_kapacitás\2020_2021\2020_10_01\[mer_partnereknek_2020_10_01_2021_09_30_rev_1.xls]Kiadási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4">
        <f>VLOOKUP(Y314,'U:\Kapacit_2\0_0_0_Kapacitások\1_Fizikai_kapacitás\2020_2021\2020_10_01\[mer_partnereknek_2020_10_01_2021_09_30_rev_1.xls]Kiadási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5">
        <f>VLOOKUP(Y315,'U:\Kapacit_2\0_0_0_Kapacitások\1_Fizikai_kapacitás\2020_2021\2020_10_01\[mer_partnereknek_2020_10_01_2021_09_30_rev_1.xls]Kiadási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6">
        <f>VLOOKUP(Y316,'U:\Kapacit_2\0_0_0_Kapacitások\1_Fizikai_kapacitás\2020_2021\2020_10_01\[mer_partnereknek_2020_10_01_2021_09_30_rev_1.xls]Kiadási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7">
        <f>VLOOKUP(Y317,'U:\Kapacit_2\0_0_0_Kapacitások\1_Fizikai_kapacitás\2020_2021\2020_10_01\[mer_partnereknek_2020_10_01_2021_09_30_rev_1.xls]Kiadási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8">
        <f>VLOOKUP(Y318,'U:\Kapacit_2\0_0_0_Kapacitások\1_Fizikai_kapacitás\2020_2021\2020_10_01\[mer_partnereknek_2020_10_01_2021_09_30_rev_1.xls]Kiadási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9">
        <f>VLOOKUP(Y319,'U:\Kapacit_2\0_0_0_Kapacitások\1_Fizikai_kapacitás\2020_2021\2020_10_01\[mer_partnereknek_2020_10_01_2021_09_30_rev_1.xls]Kiadási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0">
        <f>VLOOKUP(Y320,'U:\Kapacit_2\0_0_0_Kapacitások\1_Fizikai_kapacitás\2020_2021\2020_10_01\[mer_partnereknek_2020_10_01_2021_09_30_rev_1.xls]Kiadási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1">
        <f>VLOOKUP(Y321,'U:\Kapacit_2\0_0_0_Kapacitások\1_Fizikai_kapacitás\2020_2021\2020_10_01\[mer_partnereknek_2020_10_01_2021_09_30_rev_1.xls]Kiadási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2">
        <f>VLOOKUP(Y322,'U:\Kapacit_2\0_0_0_Kapacitások\1_Fizikai_kapacitás\2020_2021\2020_10_01\[mer_partnereknek_2020_10_01_2021_09_30_rev_1.xls]Kiadási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3">
        <f>VLOOKUP(Y323,'U:\Kapacit_2\0_0_0_Kapacitások\1_Fizikai_kapacitás\2020_2021\2020_10_01\[mer_partnereknek_2020_10_01_2021_09_30_rev_1.xls]Kiadási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4">
        <f>VLOOKUP(Y324,'U:\Kapacit_2\0_0_0_Kapacitások\1_Fizikai_kapacitás\2020_2021\2020_10_01\[mer_partnereknek_2020_10_01_2021_09_30_rev_1.xls]Kiadási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5">
        <f>VLOOKUP(Y325,'U:\Kapacit_2\0_0_0_Kapacitások\1_Fizikai_kapacitás\2020_2021\2020_10_01\[mer_partnereknek_2020_10_01_2021_09_30_rev_1.xls]Kiadási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6">
        <f>VLOOKUP(Y326,'U:\Kapacit_2\0_0_0_Kapacitások\1_Fizikai_kapacitás\2020_2021\2020_10_01\[mer_partnereknek_2020_10_01_2021_09_30_rev_1.xls]Kiadási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7">
        <f>VLOOKUP(Y327,'U:\Kapacit_2\0_0_0_Kapacitások\1_Fizikai_kapacitás\2020_2021\2020_10_01\[mer_partnereknek_2020_10_01_2021_09_30_rev_1.xls]Kiadási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8">
        <f>VLOOKUP(Y328,'U:\Kapacit_2\0_0_0_Kapacitások\1_Fizikai_kapacitás\2020_2021\2020_10_01\[mer_partnereknek_2020_10_01_2021_09_30_rev_1.xls]Kiadási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9">
        <f>VLOOKUP(Y329,'U:\Kapacit_2\0_0_0_Kapacitások\1_Fizikai_kapacitás\2020_2021\2020_10_01\[mer_partnereknek_2020_10_01_2021_09_30_rev_1.xls]Kiadási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0">
        <f>VLOOKUP(Y330,'U:\Kapacit_2\0_0_0_Kapacitások\1_Fizikai_kapacitás\2020_2021\2020_10_01\[mer_partnereknek_2020_10_01_2021_09_30_rev_1.xls]Kiadási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1">
        <f>VLOOKUP(Y331,'U:\Kapacit_2\0_0_0_Kapacitások\1_Fizikai_kapacitás\2020_2021\2020_10_01\[mer_partnereknek_2020_10_01_2021_09_30_rev_1.xls]Kiadási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2">
        <f>VLOOKUP(Y332,'U:\Kapacit_2\0_0_0_Kapacitások\1_Fizikai_kapacitás\2020_2021\2020_10_01\[mer_partnereknek_2020_10_01_2021_09_30_rev_1.xls]Kiadási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3">
        <f>VLOOKUP(Y333,'U:\Kapacit_2\0_0_0_Kapacitások\1_Fizikai_kapacitás\2020_2021\2020_10_01\[mer_partnereknek_2020_10_01_2021_09_30_rev_1.xls]Kiadási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4">
        <f>VLOOKUP(Y334,'U:\Kapacit_2\0_0_0_Kapacitások\1_Fizikai_kapacitás\2020_2021\2020_10_01\[mer_partnereknek_2020_10_01_2021_09_30_rev_1.xls]Kiadási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5">
        <f>VLOOKUP(Y335,'U:\Kapacit_2\0_0_0_Kapacitások\1_Fizikai_kapacitás\2020_2021\2020_10_01\[mer_partnereknek_2020_10_01_2021_09_30_rev_1.xls]Kiadási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6">
        <f>VLOOKUP(Y336,'U:\Kapacit_2\0_0_0_Kapacitások\1_Fizikai_kapacitás\2020_2021\2020_10_01\[mer_partnereknek_2020_10_01_2021_09_30_rev_1.xls]Kiadási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7">
        <f>VLOOKUP(Y337,'U:\Kapacit_2\0_0_0_Kapacitások\1_Fizikai_kapacitás\2020_2021\2020_10_01\[mer_partnereknek_2020_10_01_2021_09_30_rev_1.xls]Kiadási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8">
        <f>VLOOKUP(Y338,'U:\Kapacit_2\0_0_0_Kapacitások\1_Fizikai_kapacitás\2020_2021\2020_10_01\[mer_partnereknek_2020_10_01_2021_09_30_rev_1.xls]Kiadási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9">
        <f>VLOOKUP(Y339,'U:\Kapacit_2\0_0_0_Kapacitások\1_Fizikai_kapacitás\2020_2021\2020_10_01\[mer_partnereknek_2020_10_01_2021_09_30_rev_1.xls]Kiadási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0">
        <f>VLOOKUP(Y340,'U:\Kapacit_2\0_0_0_Kapacitások\1_Fizikai_kapacitás\2020_2021\2020_10_01\[mer_partnereknek_2020_10_01_2021_09_30_rev_1.xls]Kiadási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1">
        <f>VLOOKUP(Y341,'U:\Kapacit_2\0_0_0_Kapacitások\1_Fizikai_kapacitás\2020_2021\2020_10_01\[mer_partnereknek_2020_10_01_2021_09_30_rev_1.xls]Kiadási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2">
        <f>VLOOKUP(Y342,'U:\Kapacit_2\0_0_0_Kapacitások\1_Fizikai_kapacitás\2020_2021\2020_10_01\[mer_partnereknek_2020_10_01_2021_09_30_rev_1.xls]Kiadási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3">
        <f>VLOOKUP(Y343,'U:\Kapacit_2\0_0_0_Kapacitások\1_Fizikai_kapacitás\2020_2021\2020_10_01\[mer_partnereknek_2020_10_01_2021_09_30_rev_1.xls]Kiadási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4">
        <f>VLOOKUP(Y344,'U:\Kapacit_2\0_0_0_Kapacitások\1_Fizikai_kapacitás\2020_2021\2020_10_01\[mer_partnereknek_2020_10_01_2021_09_30_rev_1.xls]Kiadási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5">
        <f>VLOOKUP(Y345,'U:\Kapacit_2\0_0_0_Kapacitások\1_Fizikai_kapacitás\2020_2021\2020_10_01\[mer_partnereknek_2020_10_01_2021_09_30_rev_1.xls]Kiadási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6">
        <f>VLOOKUP(Y346,'U:\Kapacit_2\0_0_0_Kapacitások\1_Fizikai_kapacitás\2020_2021\2020_10_01\[mer_partnereknek_2020_10_01_2021_09_30_rev_1.xls]Kiadási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7">
        <f>VLOOKUP(Y347,'U:\Kapacit_2\0_0_0_Kapacitások\1_Fizikai_kapacitás\2020_2021\2020_10_01\[mer_partnereknek_2020_10_01_2021_09_30_rev_1.xls]Kiadási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8">
        <f>VLOOKUP(Y348,'U:\Kapacit_2\0_0_0_Kapacitások\1_Fizikai_kapacitás\2020_2021\2020_10_01\[mer_partnereknek_2020_10_01_2021_09_30_rev_1.xls]Kiadási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9">
        <f>VLOOKUP(Y349,'U:\Kapacit_2\0_0_0_Kapacitások\1_Fizikai_kapacitás\2020_2021\2020_10_01\[mer_partnereknek_2020_10_01_2021_09_30_rev_1.xls]Kiadási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0">
        <f>VLOOKUP(Y350,'U:\Kapacit_2\0_0_0_Kapacitások\1_Fizikai_kapacitás\2020_2021\2020_10_01\[mer_partnereknek_2020_10_01_2021_09_30_rev_1.xls]Kiadási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1">
        <f>VLOOKUP(Y351,'U:\Kapacit_2\0_0_0_Kapacitások\1_Fizikai_kapacitás\2020_2021\2020_10_01\[mer_partnereknek_2020_10_01_2021_09_30_rev_1.xls]Kiadási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2">
        <f>VLOOKUP(Y352,'U:\Kapacit_2\0_0_0_Kapacitások\1_Fizikai_kapacitás\2020_2021\2020_10_01\[mer_partnereknek_2020_10_01_2021_09_30_rev_1.xls]Kiadási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3">
        <f>VLOOKUP(Y353,'U:\Kapacit_2\0_0_0_Kapacitások\1_Fizikai_kapacitás\2020_2021\2020_10_01\[mer_partnereknek_2020_10_01_2021_09_30_rev_1.xls]Kiadási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4">
        <f>VLOOKUP(Y354,'U:\Kapacit_2\0_0_0_Kapacitások\1_Fizikai_kapacitás\2020_2021\2020_10_01\[mer_partnereknek_2020_10_01_2021_09_30_rev_1.xls]Kiadási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5">
        <f>VLOOKUP(Y355,'U:\Kapacit_2\0_0_0_Kapacitások\1_Fizikai_kapacitás\2020_2021\2020_10_01\[mer_partnereknek_2020_10_01_2021_09_30_rev_1.xls]Kiadási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6">
        <f>VLOOKUP(Y356,'U:\Kapacit_2\0_0_0_Kapacitások\1_Fizikai_kapacitás\2020_2021\2020_10_01\[mer_partnereknek_2020_10_01_2021_09_30_rev_1.xls]Kiadási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7">
        <f>VLOOKUP(Y357,'U:\Kapacit_2\0_0_0_Kapacitások\1_Fizikai_kapacitás\2020_2021\2020_10_01\[mer_partnereknek_2020_10_01_2021_09_30_rev_1.xls]Kiadási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8">
        <f>VLOOKUP(Y358,'U:\Kapacit_2\0_0_0_Kapacitások\1_Fizikai_kapacitás\2020_2021\2020_10_01\[mer_partnereknek_2020_10_01_2021_09_30_rev_1.xls]Kiadási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9">
        <f>VLOOKUP(Y359,'U:\Kapacit_2\0_0_0_Kapacitások\1_Fizikai_kapacitás\2020_2021\2020_10_01\[mer_partnereknek_2020_10_01_2021_09_30_rev_1.xls]Kiadási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0">
        <f>VLOOKUP(Y360,'U:\Kapacit_2\0_0_0_Kapacitások\1_Fizikai_kapacitás\2020_2021\2020_10_01\[mer_partnereknek_2020_10_01_2021_09_30_rev_1.xls]Kiadási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1">
        <f>VLOOKUP(Y361,'U:\Kapacit_2\0_0_0_Kapacitások\1_Fizikai_kapacitás\2020_2021\2020_10_01\[mer_partnereknek_2020_10_01_2021_09_30_rev_1.xls]Kiadási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2">
        <f>VLOOKUP(Y362,'U:\Kapacit_2\0_0_0_Kapacitások\1_Fizikai_kapacitás\2020_2021\2020_10_01\[mer_partnereknek_2020_10_01_2021_09_30_rev_1.xls]Kiadási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3">
        <f>VLOOKUP(Y363,'U:\Kapacit_2\0_0_0_Kapacitások\1_Fizikai_kapacitás\2020_2021\2020_10_01\[mer_partnereknek_2020_10_01_2021_09_30_rev_1.xls]Kiadási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4">
        <f>VLOOKUP(Y364,'U:\Kapacit_2\0_0_0_Kapacitások\1_Fizikai_kapacitás\2020_2021\2020_10_01\[mer_partnereknek_2020_10_01_2021_09_30_rev_1.xls]Kiadási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5">
        <f>VLOOKUP(Y365,'U:\Kapacit_2\0_0_0_Kapacitások\1_Fizikai_kapacitás\2020_2021\2020_10_01\[mer_partnereknek_2020_10_01_2021_09_30_rev_1.xls]Kiadási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6">
        <f>VLOOKUP(Y366,'U:\Kapacit_2\0_0_0_Kapacitások\1_Fizikai_kapacitás\2020_2021\2020_10_01\[mer_partnereknek_2020_10_01_2021_09_30_rev_1.xls]Kiadási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7">
        <f>VLOOKUP(Y367,'U:\Kapacit_2\0_0_0_Kapacitások\1_Fizikai_kapacitás\2020_2021\2020_10_01\[mer_partnereknek_2020_10_01_2021_09_30_rev_1.xls]Kiadási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8">
        <f>VLOOKUP(Y368,'U:\Kapacit_2\0_0_0_Kapacitások\1_Fizikai_kapacitás\2020_2021\2020_10_01\[mer_partnereknek_2020_10_01_2021_09_30_rev_1.xls]Kiadási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9">
        <f>VLOOKUP(Y369,'U:\Kapacit_2\0_0_0_Kapacitások\1_Fizikai_kapacitás\2020_2021\2020_10_01\[mer_partnereknek_2020_10_01_2021_09_30_rev_1.xls]Kiadási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0">
        <f>VLOOKUP(Y370,'U:\Kapacit_2\0_0_0_Kapacitások\1_Fizikai_kapacitás\2020_2021\2020_10_01\[mer_partnereknek_2020_10_01_2021_09_30_rev_1.xls]Kiadási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1">
        <f>VLOOKUP(Y371,'U:\Kapacit_2\0_0_0_Kapacitások\1_Fizikai_kapacitás\2020_2021\2020_10_01\[mer_partnereknek_2020_10_01_2021_09_30_rev_1.xls]Kiadási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2">
        <f>VLOOKUP(Y372,'U:\Kapacit_2\0_0_0_Kapacitások\1_Fizikai_kapacitás\2020_2021\2020_10_01\[mer_partnereknek_2020_10_01_2021_09_30_rev_1.xls]Kiadási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3">
        <f>VLOOKUP(Y373,'U:\Kapacit_2\0_0_0_Kapacitások\1_Fizikai_kapacitás\2020_2021\2020_10_01\[mer_partnereknek_2020_10_01_2021_09_30_rev_1.xls]Kiadási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4">
        <f>VLOOKUP(Y374,'U:\Kapacit_2\0_0_0_Kapacitások\1_Fizikai_kapacitás\2020_2021\2020_10_01\[mer_partnereknek_2020_10_01_2021_09_30_rev_1.xls]Kiadási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5">
        <f>VLOOKUP(Y375,'U:\Kapacit_2\0_0_0_Kapacitások\1_Fizikai_kapacitás\2020_2021\2020_10_01\[mer_partnereknek_2020_10_01_2021_09_30_rev_1.xls]Kiadási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6">
        <f>VLOOKUP(Y376,'U:\Kapacit_2\0_0_0_Kapacitások\1_Fizikai_kapacitás\2020_2021\2020_10_01\[mer_partnereknek_2020_10_01_2021_09_30_rev_1.xls]Kiadási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7">
        <f>VLOOKUP(Y377,'U:\Kapacit_2\0_0_0_Kapacitások\1_Fizikai_kapacitás\2020_2021\2020_10_01\[mer_partnereknek_2020_10_01_2021_09_30_rev_1.xls]Kiadási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8">
        <f>VLOOKUP(Y378,'U:\Kapacit_2\0_0_0_Kapacitások\1_Fizikai_kapacitás\2020_2021\2020_10_01\[mer_partnereknek_2020_10_01_2021_09_30_rev_1.xls]Kiadási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9">
        <f>VLOOKUP(Y379,'U:\Kapacit_2\0_0_0_Kapacitások\1_Fizikai_kapacitás\2020_2021\2020_10_01\[mer_partnereknek_2020_10_01_2021_09_30_rev_1.xls]Kiadási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0">
        <f>VLOOKUP(Y380,'U:\Kapacit_2\0_0_0_Kapacitások\1_Fizikai_kapacitás\2020_2021\2020_10_01\[mer_partnereknek_2020_10_01_2021_09_30_rev_1.xls]Kiadási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1">
        <f>VLOOKUP(Y381,'U:\Kapacit_2\0_0_0_Kapacitások\1_Fizikai_kapacitás\2020_2021\2020_10_01\[mer_partnereknek_2020_10_01_2021_09_30_rev_1.xls]Kiadási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2">
        <f>VLOOKUP(Y382,'U:\Kapacit_2\0_0_0_Kapacitások\1_Fizikai_kapacitás\2020_2021\2020_10_01\[mer_partnereknek_2020_10_01_2021_09_30_rev_1.xls]Kiadási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3">
        <f>VLOOKUP(Y383,'U:\Kapacit_2\0_0_0_Kapacitások\1_Fizikai_kapacitás\2020_2021\2020_10_01\[mer_partnereknek_2020_10_01_2021_09_30_rev_1.xls]Kiadási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4">
        <f>VLOOKUP(Y384,'U:\Kapacit_2\0_0_0_Kapacitások\1_Fizikai_kapacitás\2020_2021\2020_10_01\[mer_partnereknek_2020_10_01_2021_09_30_rev_1.xls]Kiadási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5">
        <f>VLOOKUP(Y385,'U:\Kapacit_2\0_0_0_Kapacitások\1_Fizikai_kapacitás\2020_2021\2020_10_01\[mer_partnereknek_2020_10_01_2021_09_30_rev_1.xls]Kiadási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6">
        <f>VLOOKUP(Y386,'U:\Kapacit_2\0_0_0_Kapacitások\1_Fizikai_kapacitás\2020_2021\2020_10_01\[mer_partnereknek_2020_10_01_2021_09_30_rev_1.xls]Kiadási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7">
        <f>VLOOKUP(Y387,'U:\Kapacit_2\0_0_0_Kapacitások\1_Fizikai_kapacitás\2020_2021\2020_10_01\[mer_partnereknek_2020_10_01_2021_09_30_rev_1.xls]Kiadási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8">
        <f>VLOOKUP(Y388,'U:\Kapacit_2\0_0_0_Kapacitások\1_Fizikai_kapacitás\2020_2021\2020_10_01\[mer_partnereknek_2020_10_01_2021_09_30_rev_1.xls]Kiadási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9">
        <f>VLOOKUP(Y389,'U:\Kapacit_2\0_0_0_Kapacitások\1_Fizikai_kapacitás\2020_2021\2020_10_01\[mer_partnereknek_2020_10_01_2021_09_30_rev_1.xls]Kiadási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0">
        <f>VLOOKUP(Y390,'U:\Kapacit_2\0_0_0_Kapacitások\1_Fizikai_kapacitás\2020_2021\2020_10_01\[mer_partnereknek_2020_10_01_2021_09_30_rev_1.xls]Kiadási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1">
        <f>VLOOKUP(Y391,'U:\Kapacit_2\0_0_0_Kapacitások\1_Fizikai_kapacitás\2020_2021\2020_10_01\[mer_partnereknek_2020_10_01_2021_09_30_rev_1.xls]Kiadási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2">
        <f>VLOOKUP(Y392,'U:\Kapacit_2\0_0_0_Kapacitások\1_Fizikai_kapacitás\2020_2021\2020_10_01\[mer_partnereknek_2020_10_01_2021_09_30_rev_1.xls]Kiadási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3">
        <f>VLOOKUP(Y393,'U:\Kapacit_2\0_0_0_Kapacitások\1_Fizikai_kapacitás\2020_2021\2020_10_01\[mer_partnereknek_2020_10_01_2021_09_30_rev_1.xls]Kiadási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4">
        <f>VLOOKUP(Y394,'U:\Kapacit_2\0_0_0_Kapacitások\1_Fizikai_kapacitás\2020_2021\2020_10_01\[mer_partnereknek_2020_10_01_2021_09_30_rev_1.xls]Kiadási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5">
        <f>VLOOKUP(Y395,'U:\Kapacit_2\0_0_0_Kapacitások\1_Fizikai_kapacitás\2020_2021\2020_10_01\[mer_partnereknek_2020_10_01_2021_09_30_rev_1.xls]Kiadási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6">
        <f>VLOOKUP(Y396,'U:\Kapacit_2\0_0_0_Kapacitások\1_Fizikai_kapacitás\2020_2021\2020_10_01\[mer_partnereknek_2020_10_01_2021_09_30_rev_1.xls]Kiadási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7">
        <f>VLOOKUP(Y397,'U:\Kapacit_2\0_0_0_Kapacitások\1_Fizikai_kapacitás\2020_2021\2020_10_01\[mer_partnereknek_2020_10_01_2021_09_30_rev_1.xls]Kiadási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8">
        <f>VLOOKUP(Y398,'U:\Kapacit_2\0_0_0_Kapacitások\1_Fizikai_kapacitás\2020_2021\2020_10_01\[mer_partnereknek_2020_10_01_2021_09_30_rev_1.xls]Kiadási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9">
        <f>VLOOKUP(Y399,'U:\Kapacit_2\0_0_0_Kapacitások\1_Fizikai_kapacitás\2020_2021\2020_10_01\[mer_partnereknek_2020_10_01_2021_09_30_rev_1.xls]Kiadási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0">
        <f>VLOOKUP(Y400,'U:\Kapacit_2\0_0_0_Kapacitások\1_Fizikai_kapacitás\2020_2021\2020_10_01\[mer_partnereknek_2020_10_01_2021_09_30_rev_1.xls]Kiadási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1">
        <f>VLOOKUP(Y401,'U:\Kapacit_2\0_0_0_Kapacitások\1_Fizikai_kapacitás\2020_2021\2020_10_01\[mer_partnereknek_2020_10_01_2021_09_30_rev_1.xls]Kiadási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2">
        <f>VLOOKUP(Y402,'U:\Kapacit_2\0_0_0_Kapacitások\1_Fizikai_kapacitás\2020_2021\2020_10_01\[mer_partnereknek_2020_10_01_2021_09_30_rev_1.xls]Kiadási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3">
        <f>VLOOKUP(Y403,'U:\Kapacit_2\0_0_0_Kapacitások\1_Fizikai_kapacitás\2020_2021\2020_10_01\[mer_partnereknek_2020_10_01_2021_09_30_rev_1.xls]Kiadási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4">
        <f>VLOOKUP(Y404,'U:\Kapacit_2\0_0_0_Kapacitások\1_Fizikai_kapacitás\2020_2021\2020_10_01\[mer_partnereknek_2020_10_01_2021_09_30_rev_1.xls]Kiadási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5">
        <f>VLOOKUP(Y405,'U:\Kapacit_2\0_0_0_Kapacitások\1_Fizikai_kapacitás\2020_2021\2020_10_01\[mer_partnereknek_2020_10_01_2021_09_30_rev_1.xls]Kiadási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6">
        <f>VLOOKUP(Y406,'U:\Kapacit_2\0_0_0_Kapacitások\1_Fizikai_kapacitás\2020_2021\2020_10_01\[mer_partnereknek_2020_10_01_2021_09_30_rev_1.xls]Kiadási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7">
        <f>VLOOKUP(Y407,'U:\Kapacit_2\0_0_0_Kapacitások\1_Fizikai_kapacitás\2020_2021\2020_10_01\[mer_partnereknek_2020_10_01_2021_09_30_rev_1.xls]Kiadási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8">
        <f>VLOOKUP(Y408,'U:\Kapacit_2\0_0_0_Kapacitások\1_Fizikai_kapacitás\2020_2021\2020_10_01\[mer_partnereknek_2020_10_01_2021_09_30_rev_1.xls]Kiadási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9">
        <f>VLOOKUP(Y409,'U:\Kapacit_2\0_0_0_Kapacitások\1_Fizikai_kapacitás\2020_2021\2020_10_01\[mer_partnereknek_2020_10_01_2021_09_30_rev_1.xls]Kiadási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0">
        <f>VLOOKUP(Y410,'U:\Kapacit_2\0_0_0_Kapacitások\1_Fizikai_kapacitás\2020_2021\2020_10_01\[mer_partnereknek_2020_10_01_2021_09_30_rev_1.xls]Kiadási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1">
        <f>VLOOKUP(Y411,'U:\Kapacit_2\0_0_0_Kapacitások\1_Fizikai_kapacitás\2020_2021\2020_10_01\[mer_partnereknek_2020_10_01_2021_09_30_rev_1.xls]Kiadási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2">
        <f>VLOOKUP(Y412,'U:\Kapacit_2\0_0_0_Kapacitások\1_Fizikai_kapacitás\2020_2021\2020_10_01\[mer_partnereknek_2020_10_01_2021_09_30_rev_1.xls]Kiadási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3">
        <f>VLOOKUP(Y413,'U:\Kapacit_2\0_0_0_Kapacitások\1_Fizikai_kapacitás\2020_2021\2020_10_01\[mer_partnereknek_2020_10_01_2021_09_30_rev_1.xls]Kiadási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4">
        <f>VLOOKUP(Y414,'U:\Kapacit_2\0_0_0_Kapacitások\1_Fizikai_kapacitás\2020_2021\2020_10_01\[mer_partnereknek_2020_10_01_2021_09_30_rev_1.xls]Kiadási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5">
        <f>VLOOKUP(Y415,'U:\Kapacit_2\0_0_0_Kapacitások\1_Fizikai_kapacitás\2020_2021\2020_10_01\[mer_partnereknek_2020_10_01_2021_09_30_rev_1.xls]Kiadási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6">
        <f>VLOOKUP(Y416,'U:\Kapacit_2\0_0_0_Kapacitások\1_Fizikai_kapacitás\2020_2021\2020_10_01\[mer_partnereknek_2020_10_01_2021_09_30_rev_1.xls]Kiadási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7">
        <f>VLOOKUP(Y417,'U:\Kapacit_2\0_0_0_Kapacitások\1_Fizikai_kapacitás\2020_2021\2020_10_01\[mer_partnereknek_2020_10_01_2021_09_30_rev_1.xls]Kiadási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</ndxf>
    </rcc>
    <rcc rId="0" sId="2" dxf="1">
      <nc r="AK418">
        <f>VLOOKUP(Y418,'U:\Kapacit_2\0_0_0_Kapacitások\1_Fizikai_kapacitás\2020_2021\2020_10_01\[mer_partnereknek_2020_10_01_2021_09_30_rev_1.xls]Kiadási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9">
        <f>VLOOKUP(Y419,'U:\Kapacit_2\0_0_0_Kapacitások\1_Fizikai_kapacitás\2020_2021\2020_10_01\[mer_partnereknek_2020_10_01_2021_09_30_rev_1.xls]Kiadási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</ndxf>
    </rcc>
    <rcc rId="0" sId="2" dxf="1">
      <nc r="AK420">
        <v>11.351146</v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</ndxf>
    </rcc>
    <rcc rId="0" sId="2" dxf="1">
      <nc r="AK421">
        <f>VLOOKUP(Y421,'U:\Kapacit_2\0_0_0_Kapacitások\1_Fizikai_kapacitás\2020_2021\2020_10_01\[mer_partnereknek_2020_10_01_2021_09_30_rev_1.xls]Kiadási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</ndxf>
    </rcc>
    <rcc rId="0" sId="2" dxf="1">
      <nc r="AK422">
        <f>VLOOKUP(Y422,'U:\Kapacit_2\0_0_0_Kapacitások\1_Fizikai_kapacitás\2020_2021\2020_10_01\[mer_partnereknek_2020_10_01_2021_09_30_rev_1.xls]Kiadási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3">
        <f>VLOOKUP(Y423,'U:\Kapacit_2\0_0_0_Kapacitások\1_Fizikai_kapacitás\2020_2021\2020_10_01\[mer_partnereknek_2020_10_01_2021_09_30_rev_1.xls]Kiadási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</ndxf>
    </rcc>
    <rcc rId="0" sId="2" dxf="1">
      <nc r="AK424">
        <f>VLOOKUP(Y424,'U:\Kapacit_2\0_0_0_Kapacitások\1_Fizikai_kapacitás\2020_2021\2020_10_01\[mer_partnereknek_2020_10_01_2021_09_30_rev_1.xls]Kiadási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5">
        <f>VLOOKUP(Y425,'U:\Kapacit_2\0_0_0_Kapacitások\1_Fizikai_kapacitás\2020_2021\2020_10_01\[mer_partnereknek_2020_10_01_2021_09_30_rev_1.xls]Kiadási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6">
        <f>VLOOKUP(Y426,'U:\Kapacit_2\0_0_0_Kapacitások\1_Fizikai_kapacitás\2020_2021\2020_10_01\[mer_partnereknek_2020_10_01_2021_09_30_rev_1.xls]Kiadási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7">
        <f>VLOOKUP(Y427,'U:\Kapacit_2\0_0_0_Kapacitások\1_Fizikai_kapacitás\2020_2021\2020_10_01\[mer_partnereknek_2020_10_01_2021_09_30_rev_1.xls]Kiadási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8">
        <f>VLOOKUP(Y428,'U:\Kapacit_2\0_0_0_Kapacitások\1_Fizikai_kapacitás\2020_2021\2020_10_01\[mer_partnereknek_2020_10_01_2021_09_30_rev_1.xls]Kiadási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9">
        <f>VLOOKUP(Y429,'U:\Kapacit_2\0_0_0_Kapacitások\1_Fizikai_kapacitás\2020_2021\2020_10_01\[mer_partnereknek_2020_10_01_2021_09_30_rev_1.xls]Kiadási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0">
        <f>VLOOKUP(Y430,'U:\Kapacit_2\0_0_0_Kapacitások\1_Fizikai_kapacitás\2020_2021\2020_10_01\[mer_partnereknek_2020_10_01_2021_09_30_rev_1.xls]Kiadási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1">
        <f>VLOOKUP(Y431,'U:\Kapacit_2\0_0_0_Kapacitások\1_Fizikai_kapacitás\2020_2021\2020_10_01\[mer_partnereknek_2020_10_01_2021_09_30_rev_1.xls]Kiadási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2">
        <f>VLOOKUP(Y432,'U:\Kapacit_2\0_0_0_Kapacitások\1_Fizikai_kapacitás\2020_2021\2020_10_01\[mer_partnereknek_2020_10_01_2021_09_30_rev_1.xls]Kiadási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3">
        <f>VLOOKUP(Y433,'U:\Kapacit_2\0_0_0_Kapacitások\1_Fizikai_kapacitás\2020_2021\2020_10_01\[mer_partnereknek_2020_10_01_2021_09_30_rev_1.xls]Kiadási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4">
        <f>VLOOKUP(Y434,'U:\Kapacit_2\0_0_0_Kapacitások\1_Fizikai_kapacitás\2020_2021\2020_10_01\[mer_partnereknek_2020_10_01_2021_09_30_rev_1.xls]Kiadási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5">
        <f>VLOOKUP(Y435,'U:\Kapacit_2\0_0_0_Kapacitások\1_Fizikai_kapacitás\2020_2021\2020_10_01\[mer_partnereknek_2020_10_01_2021_09_30_rev_1.xls]Kiadási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6">
        <f>VLOOKUP(Y436,'U:\Kapacit_2\0_0_0_Kapacitások\1_Fizikai_kapacitás\2020_2021\2020_10_01\[mer_partnereknek_2020_10_01_2021_09_30_rev_1.xls]Kiadási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7">
        <f>VLOOKUP(Y437,'U:\Kapacit_2\0_0_0_Kapacitások\1_Fizikai_kapacitás\2020_2021\2020_10_01\[mer_partnereknek_2020_10_01_2021_09_30_rev_1.xls]Kiadási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8">
        <f>VLOOKUP(Y438,'U:\Kapacit_2\0_0_0_Kapacitások\1_Fizikai_kapacitás\2020_2021\2020_10_01\[mer_partnereknek_2020_10_01_2021_09_30_rev_1.xls]Kiadási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9">
        <f>VLOOKUP(Y439,'U:\Kapacit_2\0_0_0_Kapacitások\1_Fizikai_kapacitás\2020_2021\2020_10_01\[mer_partnereknek_2020_10_01_2021_09_30_rev_1.xls]Kiadási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0">
        <f>VLOOKUP(Y440,'U:\Kapacit_2\0_0_0_Kapacitások\1_Fizikai_kapacitás\2020_2021\2020_10_01\[mer_partnereknek_2020_10_01_2021_09_30_rev_1.xls]Kiadási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1">
        <f>VLOOKUP(Y441,'U:\Kapacit_2\0_0_0_Kapacitások\1_Fizikai_kapacitás\2020_2021\2020_10_01\[mer_partnereknek_2020_10_01_2021_09_30_rev_1.xls]Kiadási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2">
        <f>VLOOKUP(Y442,'U:\Kapacit_2\0_0_0_Kapacitások\1_Fizikai_kapacitás\2020_2021\2020_10_01\[mer_partnereknek_2020_10_01_2021_09_30_rev_1.xls]Kiadási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3">
        <f>VLOOKUP(Y443,'U:\Kapacit_2\0_0_0_Kapacitások\1_Fizikai_kapacitás\2020_2021\2020_10_01\[mer_partnereknek_2020_10_01_2021_09_30_rev_1.xls]Kiadási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4">
        <f>VLOOKUP(Y444,'U:\Kapacit_2\0_0_0_Kapacitások\1_Fizikai_kapacitás\2020_2021\2020_10_01\[mer_partnereknek_2020_10_01_2021_09_30_rev_1.xls]Kiadási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5">
        <f>VLOOKUP(Y445,'U:\Kapacit_2\0_0_0_Kapacitások\1_Fizikai_kapacitás\2020_2021\2020_10_01\[mer_partnereknek_2020_10_01_2021_09_30_rev_1.xls]Kiadási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6">
        <f>VLOOKUP(Y446,'U:\Kapacit_2\0_0_0_Kapacitások\1_Fizikai_kapacitás\2020_2021\2020_10_01\[mer_partnereknek_2020_10_01_2021_09_30_rev_1.xls]Kiadási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7">
        <f>VLOOKUP(Y447,'U:\Kapacit_2\0_0_0_Kapacitások\1_Fizikai_kapacitás\2020_2021\2020_10_01\[mer_partnereknek_2020_10_01_2021_09_30_rev_1.xls]Kiadási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8">
        <f>VLOOKUP(Y448,'U:\Kapacit_2\0_0_0_Kapacitások\1_Fizikai_kapacitás\2020_2021\2020_10_01\[mer_partnereknek_2020_10_01_2021_09_30_rev_1.xls]Kiadási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9">
        <f>VLOOKUP(Y449,'U:\Kapacit_2\0_0_0_Kapacitások\1_Fizikai_kapacitás\2020_2021\2020_10_01\[mer_partnereknek_2020_10_01_2021_09_30_rev_1.xls]Kiadási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0">
        <f>VLOOKUP(Y450,'U:\Kapacit_2\0_0_0_Kapacitások\1_Fizikai_kapacitás\2020_2021\2020_10_01\[mer_partnereknek_2020_10_01_2021_09_30_rev_1.xls]Kiadási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1">
        <f>VLOOKUP(Y451,'U:\Kapacit_2\0_0_0_Kapacitások\1_Fizikai_kapacitás\2020_2021\2020_10_01\[mer_partnereknek_2020_10_01_2021_09_30_rev_1.xls]Kiadási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2">
        <f>VLOOKUP(Y452,'U:\Kapacit_2\0_0_0_Kapacitások\1_Fizikai_kapacitás\2020_2021\2020_10_01\[mer_partnereknek_2020_10_01_2021_09_30_rev_1.xls]Kiadási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3">
        <f>VLOOKUP(Y453,'U:\Kapacit_2\0_0_0_Kapacitások\1_Fizikai_kapacitás\2020_2021\2020_10_01\[mer_partnereknek_2020_10_01_2021_09_30_rev_1.xls]Kiadási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4">
        <f>VLOOKUP(Y454,'U:\Kapacit_2\0_0_0_Kapacitások\1_Fizikai_kapacitás\2020_2021\2020_10_01\[mer_partnereknek_2020_10_01_2021_09_30_rev_1.xls]Kiadási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5">
        <f>VLOOKUP(Y455,'U:\Kapacit_2\0_0_0_Kapacitások\1_Fizikai_kapacitás\2020_2021\2020_10_01\[mer_partnereknek_2020_10_01_2021_09_30_rev_1.xls]Kiadási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6">
        <f>VLOOKUP(Y456,'U:\Kapacit_2\0_0_0_Kapacitások\1_Fizikai_kapacitás\2020_2021\2020_10_01\[mer_partnereknek_2020_10_01_2021_09_30_rev_1.xls]Kiadási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7">
        <f>VLOOKUP(Y457,'U:\Kapacit_2\0_0_0_Kapacitások\1_Fizikai_kapacitás\2020_2021\2020_10_01\[mer_partnereknek_2020_10_01_2021_09_30_rev_1.xls]Kiadási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8">
        <f>VLOOKUP(Y458,'U:\Kapacit_2\0_0_0_Kapacitások\1_Fizikai_kapacitás\2020_2021\2020_10_01\[mer_partnereknek_2020_10_01_2021_09_30_rev_1.xls]Kiadási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9">
        <f>VLOOKUP(Y459,'U:\Kapacit_2\0_0_0_Kapacitások\1_Fizikai_kapacitás\2020_2021\2020_10_01\[mer_partnereknek_2020_10_01_2021_09_30_rev_1.xls]Kiadási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0">
        <f>VLOOKUP(Y460,'U:\Kapacit_2\0_0_0_Kapacitások\1_Fizikai_kapacitás\2020_2021\2020_10_01\[mer_partnereknek_2020_10_01_2021_09_30_rev_1.xls]Kiadási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1">
        <f>VLOOKUP(Y461,'U:\Kapacit_2\0_0_0_Kapacitások\1_Fizikai_kapacitás\2020_2021\2020_10_01\[mer_partnereknek_2020_10_01_2021_09_30_rev_1.xls]Kiadási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2">
        <f>VLOOKUP(Y462,'U:\Kapacit_2\0_0_0_Kapacitások\1_Fizikai_kapacitás\2020_2021\2020_10_01\[mer_partnereknek_2020_10_01_2021_09_30_rev_1.xls]Kiadási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3">
        <f>VLOOKUP(Y463,'U:\Kapacit_2\0_0_0_Kapacitások\1_Fizikai_kapacitás\2020_2021\2020_10_01\[mer_partnereknek_2020_10_01_2021_09_30_rev_1.xls]Kiadási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4">
        <f>VLOOKUP(Y464,'U:\Kapacit_2\0_0_0_Kapacitások\1_Fizikai_kapacitás\2020_2021\2020_10_01\[mer_partnereknek_2020_10_01_2021_09_30_rev_1.xls]Kiadási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5">
        <f>VLOOKUP(Y465,'U:\Kapacit_2\0_0_0_Kapacitások\1_Fizikai_kapacitás\2020_2021\2020_10_01\[mer_partnereknek_2020_10_01_2021_09_30_rev_1.xls]Kiadási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6">
        <f>VLOOKUP(Y466,'U:\Kapacit_2\0_0_0_Kapacitások\1_Fizikai_kapacitás\2020_2021\2020_10_01\[mer_partnereknek_2020_10_01_2021_09_30_rev_1.xls]Kiadási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7">
        <f>VLOOKUP(Y467,'U:\Kapacit_2\0_0_0_Kapacitások\1_Fizikai_kapacitás\2020_2021\2020_10_01\[mer_partnereknek_2020_10_01_2021_09_30_rev_1.xls]Kiadási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8">
        <f>VLOOKUP(Y468,'U:\Kapacit_2\0_0_0_Kapacitások\1_Fizikai_kapacitás\2020_2021\2020_10_01\[mer_partnereknek_2020_10_01_2021_09_30_rev_1.xls]Kiadási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9">
        <f>VLOOKUP(Y469,'U:\Kapacit_2\0_0_0_Kapacitások\1_Fizikai_kapacitás\2020_2021\2020_10_01\[mer_partnereknek_2020_10_01_2021_09_30_rev_1.xls]Kiadási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0">
        <f>VLOOKUP(Y470,'U:\Kapacit_2\0_0_0_Kapacitások\1_Fizikai_kapacitás\2020_2021\2020_10_01\[mer_partnereknek_2020_10_01_2021_09_30_rev_1.xls]Kiadási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1">
        <f>VLOOKUP(Y471,'U:\Kapacit_2\0_0_0_Kapacitások\1_Fizikai_kapacitás\2020_2021\2020_10_01\[mer_partnereknek_2020_10_01_2021_09_30_rev_1.xls]Kiadási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2">
        <f>VLOOKUP(Y472,'U:\Kapacit_2\0_0_0_Kapacitások\1_Fizikai_kapacitás\2020_2021\2020_10_01\[mer_partnereknek_2020_10_01_2021_09_30_rev_1.xls]Kiadási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73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7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76">
        <f>VLOOKUP(Y476,'U:\Kapacit_2\0_0_0_Kapacitások\1_Fizikai_kapacitás\2020_2021\2020_10_01\[mer_partnereknek_2020_10_01_2021_09_30_rev_1.xls]Kiadási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7">
        <f>VLOOKUP(Y477,'U:\Kapacit_2\0_0_0_Kapacitások\1_Fizikai_kapacitás\2020_2021\2020_10_01\[mer_partnereknek_2020_10_01_2021_09_30_rev_1.xls]Kiadási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8">
        <f>VLOOKUP(Y478,'U:\Kapacit_2\0_0_0_Kapacitások\1_Fizikai_kapacitás\2020_2021\2020_10_01\[mer_partnereknek_2020_10_01_2021_09_30_rev_1.xls]Kiadási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9">
        <f>VLOOKUP(Y479,'U:\Kapacit_2\0_0_0_Kapacitások\1_Fizikai_kapacitás\2020_2021\2020_10_01\[mer_partnereknek_2020_10_01_2021_09_30_rev_1.xls]Kiadási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0">
        <f>VLOOKUP(Y480,'U:\Kapacit_2\0_0_0_Kapacitások\1_Fizikai_kapacitás\2020_2021\2020_10_01\[mer_partnereknek_2020_10_01_2021_09_30_rev_1.xls]Kiadási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81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82">
        <f>VLOOKUP(Y482,'U:\Kapacit_2\0_0_0_Kapacitások\1_Fizikai_kapacitás\2020_2021\2020_10_01\[mer_partnereknek_2020_10_01_2021_09_30_rev_1.xls]Kiadási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3">
        <f>VLOOKUP(Y483,'U:\Kapacit_2\0_0_0_Kapacitások\1_Fizikai_kapacitás\2020_2021\2020_10_01\[mer_partnereknek_2020_10_01_2021_09_30_rev_1.xls]Kiadási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85">
        <f>VLOOKUP(Y485,'U:\Kapacit_2\0_0_0_Kapacitások\1_Fizikai_kapacitás\2020_2021\2020_10_01\[mer_partnereknek_2020_10_01_2021_09_30_rev_1.xls]Kiadási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6">
        <f>VLOOKUP(Y486,'U:\Kapacit_2\0_0_0_Kapacitások\1_Fizikai_kapacitás\2020_2021\2020_10_01\[mer_partnereknek_2020_10_01_2021_09_30_rev_1.xls]Kiadási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7">
        <f>VLOOKUP(Y487,'U:\Kapacit_2\0_0_0_Kapacitások\1_Fizikai_kapacitás\2020_2021\2020_10_01\[mer_partnereknek_2020_10_01_2021_09_30_rev_1.xls]Kiadási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8">
        <f>VLOOKUP(Y488,'U:\Kapacit_2\0_0_0_Kapacitások\1_Fizikai_kapacitás\2020_2021\2020_10_01\[mer_partnereknek_2020_10_01_2021_09_30_rev_1.xls]Kiadási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9">
        <f>VLOOKUP(Y489,'U:\Kapacit_2\0_0_0_Kapacitások\1_Fizikai_kapacitás\2020_2021\2020_10_01\[mer_partnereknek_2020_10_01_2021_09_30_rev_1.xls]Kiadási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0">
        <f>VLOOKUP(Y490,'U:\Kapacit_2\0_0_0_Kapacitások\1_Fizikai_kapacitás\2020_2021\2020_10_01\[mer_partnereknek_2020_10_01_2021_09_30_rev_1.xls]Kiadási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1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92">
        <v>11.294562000000001</v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3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9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95">
        <f>VLOOKUP(Y495,'U:\Kapacit_2\0_0_0_Kapacitások\1_Fizikai_kapacitás\2020_2021\2020_10_01\[mer_partnereknek_2020_10_01_2021_09_30_rev_1.xls]Kiadási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6">
        <f>VLOOKUP(Y496,'U:\Kapacit_2\0_0_0_Kapacitások\1_Fizikai_kapacitás\2020_2021\2020_10_01\[mer_partnereknek_2020_10_01_2021_09_30_rev_1.xls]Kiadási pontok'!$B$2:$H$495,4,FALSE)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3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MER 2020/2021</t>
        </is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AK3" t="inlineStr">
        <is>
          <t>MJ/m3</t>
        </is>
      </nc>
      <ndxf>
        <font>
          <b/>
          <sz val="11"/>
          <family val="2"/>
        </font>
        <fill>
          <patternFill patternType="solid">
            <bgColor rgb="FFFF99CC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AK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</dxf>
    </rfmt>
    <rcc rId="0" sId="2" dxf="1">
      <nc r="AK5">
        <f>VLOOKUP(Y5,'U:\Kapacit_2\0_0_0_Kapacitások\1_Fizikai_kapacitás\2020_2021\2020_10_01\[mer_partnereknek_2020_10_01_2021_09_30_rev_1.xls]Kiadási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">
        <f>VLOOKUP(Y6,'U:\Kapacit_2\0_0_0_Kapacitások\1_Fizikai_kapacitás\2020_2021\2020_10_01\[mer_partnereknek_2020_10_01_2021_09_30_rev_1.xls]Kiadási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">
        <f>VLOOKUP(Y7,'U:\Kapacit_2\0_0_0_Kapacitások\1_Fizikai_kapacitás\2020_2021\2020_10_01\[mer_partnereknek_2020_10_01_2021_09_30_rev_1.xls]Kiadási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">
        <f>VLOOKUP(Y8,'U:\Kapacit_2\0_0_0_Kapacitások\1_Fizikai_kapacitás\2020_2021\2020_10_01\[mer_partnereknek_2020_10_01_2021_09_30_rev_1.xls]Kiadási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">
        <f>VLOOKUP(Y9,'U:\Kapacit_2\0_0_0_Kapacitások\1_Fizikai_kapacitás\2020_2021\2020_10_01\[mer_partnereknek_2020_10_01_2021_09_30_rev_1.xls]Kiadási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">
        <f>VLOOKUP(Y10,'U:\Kapacit_2\0_0_0_Kapacitások\1_Fizikai_kapacitás\2020_2021\2020_10_01\[mer_partnereknek_2020_10_01_2021_09_30_rev_1.xls]Kiadási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">
        <f>VLOOKUP(Y11,'U:\Kapacit_2\0_0_0_Kapacitások\1_Fizikai_kapacitás\2020_2021\2020_10_01\[mer_partnereknek_2020_10_01_2021_09_30_rev_1.xls]Kiadási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">
        <f>VLOOKUP(Y12,'U:\Kapacit_2\0_0_0_Kapacitások\1_Fizikai_kapacitás\2020_2021\2020_10_01\[mer_partnereknek_2020_10_01_2021_09_30_rev_1.xls]Kiadási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">
        <f>VLOOKUP(Y13,'U:\Kapacit_2\0_0_0_Kapacitások\1_Fizikai_kapacitás\2020_2021\2020_10_01\[mer_partnereknek_2020_10_01_2021_09_30_rev_1.xls]Kiadási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">
        <f>VLOOKUP(Y14,'U:\Kapacit_2\0_0_0_Kapacitások\1_Fizikai_kapacitás\2020_2021\2020_10_01\[mer_partnereknek_2020_10_01_2021_09_30_rev_1.xls]Kiadási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">
        <f>VLOOKUP(Y15,'U:\Kapacit_2\0_0_0_Kapacitások\1_Fizikai_kapacitás\2020_2021\2020_10_01\[mer_partnereknek_2020_10_01_2021_09_30_rev_1.xls]Kiadási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">
        <f>VLOOKUP(Y16,'U:\Kapacit_2\0_0_0_Kapacitások\1_Fizikai_kapacitás\2020_2021\2020_10_01\[mer_partnereknek_2020_10_01_2021_09_30_rev_1.xls]Kiadási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">
        <f>VLOOKUP(Y17,'U:\Kapacit_2\0_0_0_Kapacitások\1_Fizikai_kapacitás\2020_2021\2020_10_01\[mer_partnereknek_2020_10_01_2021_09_30_rev_1.xls]Kiadási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">
        <f>VLOOKUP(Y18,'U:\Kapacit_2\0_0_0_Kapacitások\1_Fizikai_kapacitás\2020_2021\2020_10_01\[mer_partnereknek_2020_10_01_2021_09_30_rev_1.xls]Kiadási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">
        <f>VLOOKUP(Y19,'U:\Kapacit_2\0_0_0_Kapacitások\1_Fizikai_kapacitás\2020_2021\2020_10_01\[mer_partnereknek_2020_10_01_2021_09_30_rev_1.xls]Kiadási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">
        <f>VLOOKUP(Y20,'U:\Kapacit_2\0_0_0_Kapacitások\1_Fizikai_kapacitás\2020_2021\2020_10_01\[mer_partnereknek_2020_10_01_2021_09_30_rev_1.xls]Kiadási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">
        <f>VLOOKUP(Y21,'U:\Kapacit_2\0_0_0_Kapacitások\1_Fizikai_kapacitás\2020_2021\2020_10_01\[mer_partnereknek_2020_10_01_2021_09_30_rev_1.xls]Kiadási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">
        <f>VLOOKUP(Y22,'U:\Kapacit_2\0_0_0_Kapacitások\1_Fizikai_kapacitás\2020_2021\2020_10_01\[mer_partnereknek_2020_10_01_2021_09_30_rev_1.xls]Kiadási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">
        <f>VLOOKUP(Y23,'U:\Kapacit_2\0_0_0_Kapacitások\1_Fizikai_kapacitás\2020_2021\2020_10_01\[mer_partnereknek_2020_10_01_2021_09_30_rev_1.xls]Kiadási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">
        <f>VLOOKUP(Y24,'U:\Kapacit_2\0_0_0_Kapacitások\1_Fizikai_kapacitás\2020_2021\2020_10_01\[mer_partnereknek_2020_10_01_2021_09_30_rev_1.xls]Kiadási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">
        <f>VLOOKUP(Y25,'U:\Kapacit_2\0_0_0_Kapacitások\1_Fizikai_kapacitás\2020_2021\2020_10_01\[mer_partnereknek_2020_10_01_2021_09_30_rev_1.xls]Kiadási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">
        <f>VLOOKUP(Y26,'U:\Kapacit_2\0_0_0_Kapacitások\1_Fizikai_kapacitás\2020_2021\2020_10_01\[mer_partnereknek_2020_10_01_2021_09_30_rev_1.xls]Kiadási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">
        <f>VLOOKUP(Y27,'U:\Kapacit_2\0_0_0_Kapacitások\1_Fizikai_kapacitás\2020_2021\2020_10_01\[mer_partnereknek_2020_10_01_2021_09_30_rev_1.xls]Kiadási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">
        <f>VLOOKUP(Y28,'U:\Kapacit_2\0_0_0_Kapacitások\1_Fizikai_kapacitás\2020_2021\2020_10_01\[mer_partnereknek_2020_10_01_2021_09_30_rev_1.xls]Kiadási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">
        <f>VLOOKUP(Y29,'U:\Kapacit_2\0_0_0_Kapacitások\1_Fizikai_kapacitás\2020_2021\2020_10_01\[mer_partnereknek_2020_10_01_2021_09_30_rev_1.xls]Kiadási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">
        <f>VLOOKUP(Y30,'U:\Kapacit_2\0_0_0_Kapacitások\1_Fizikai_kapacitás\2020_2021\2020_10_01\[mer_partnereknek_2020_10_01_2021_09_30_rev_1.xls]Kiadási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">
        <f>VLOOKUP(Y31,'U:\Kapacit_2\0_0_0_Kapacitások\1_Fizikai_kapacitás\2020_2021\2020_10_01\[mer_partnereknek_2020_10_01_2021_09_30_rev_1.xls]Kiadási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">
        <f>VLOOKUP(Y32,'U:\Kapacit_2\0_0_0_Kapacitások\1_Fizikai_kapacitás\2020_2021\2020_10_01\[mer_partnereknek_2020_10_01_2021_09_30_rev_1.xls]Kiadási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">
        <f>VLOOKUP(Y33,'U:\Kapacit_2\0_0_0_Kapacitások\1_Fizikai_kapacitás\2020_2021\2020_10_01\[mer_partnereknek_2020_10_01_2021_09_30_rev_1.xls]Kiadási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">
        <f>VLOOKUP(Y34,'U:\Kapacit_2\0_0_0_Kapacitások\1_Fizikai_kapacitás\2020_2021\2020_10_01\[mer_partnereknek_2020_10_01_2021_09_30_rev_1.xls]Kiadási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">
        <f>VLOOKUP(Y35,'U:\Kapacit_2\0_0_0_Kapacitások\1_Fizikai_kapacitás\2020_2021\2020_10_01\[mer_partnereknek_2020_10_01_2021_09_30_rev_1.xls]Kiadási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">
        <f>VLOOKUP(Y36,'U:\Kapacit_2\0_0_0_Kapacitások\1_Fizikai_kapacitás\2020_2021\2020_10_01\[mer_partnereknek_2020_10_01_2021_09_30_rev_1.xls]Kiadási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">
        <f>VLOOKUP(Y37,'U:\Kapacit_2\0_0_0_Kapacitások\1_Fizikai_kapacitás\2020_2021\2020_10_01\[mer_partnereknek_2020_10_01_2021_09_30_rev_1.xls]Kiadási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">
        <f>VLOOKUP(Y38,'U:\Kapacit_2\0_0_0_Kapacitások\1_Fizikai_kapacitás\2020_2021\2020_10_01\[mer_partnereknek_2020_10_01_2021_09_30_rev_1.xls]Kiadási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">
        <f>VLOOKUP(Y39,'U:\Kapacit_2\0_0_0_Kapacitások\1_Fizikai_kapacitás\2020_2021\2020_10_01\[mer_partnereknek_2020_10_01_2021_09_30_rev_1.xls]Kiadási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">
        <f>VLOOKUP(Y40,'U:\Kapacit_2\0_0_0_Kapacitások\1_Fizikai_kapacitás\2020_2021\2020_10_01\[mer_partnereknek_2020_10_01_2021_09_30_rev_1.xls]Kiadási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">
        <f>VLOOKUP(Y41,'U:\Kapacit_2\0_0_0_Kapacitások\1_Fizikai_kapacitás\2020_2021\2020_10_01\[mer_partnereknek_2020_10_01_2021_09_30_rev_1.xls]Kiadási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">
        <f>VLOOKUP(Y42,'U:\Kapacit_2\0_0_0_Kapacitások\1_Fizikai_kapacitás\2020_2021\2020_10_01\[mer_partnereknek_2020_10_01_2021_09_30_rev_1.xls]Kiadási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">
        <f>VLOOKUP(Y43,'U:\Kapacit_2\0_0_0_Kapacitások\1_Fizikai_kapacitás\2020_2021\2020_10_01\[mer_partnereknek_2020_10_01_2021_09_30_rev_1.xls]Kiadási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">
        <f>VLOOKUP(Y44,'U:\Kapacit_2\0_0_0_Kapacitások\1_Fizikai_kapacitás\2020_2021\2020_10_01\[mer_partnereknek_2020_10_01_2021_09_30_rev_1.xls]Kiadási pontok'!$B$3:$H$495,7,FALSE)</f>
      </nc>
      <ndxf>
        <font>
          <b/>
          <sz val="11"/>
          <color rgb="FFFF0000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">
        <f>VLOOKUP(Y45,'U:\Kapacit_2\0_0_0_Kapacitások\1_Fizikai_kapacitás\2020_2021\2020_10_01\[mer_partnereknek_2020_10_01_2021_09_30_rev_1.xls]Kiadási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">
        <f>VLOOKUP(Y46,'U:\Kapacit_2\0_0_0_Kapacitások\1_Fizikai_kapacitás\2020_2021\2020_10_01\[mer_partnereknek_2020_10_01_2021_09_30_rev_1.xls]Kiadási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">
        <f>VLOOKUP(Y47,'U:\Kapacit_2\0_0_0_Kapacitások\1_Fizikai_kapacitás\2020_2021\2020_10_01\[mer_partnereknek_2020_10_01_2021_09_30_rev_1.xls]Kiadási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">
        <f>VLOOKUP(Y48,'U:\Kapacit_2\0_0_0_Kapacitások\1_Fizikai_kapacitás\2020_2021\2020_10_01\[mer_partnereknek_2020_10_01_2021_09_30_rev_1.xls]Kiadási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">
        <f>VLOOKUP(Y49,'U:\Kapacit_2\0_0_0_Kapacitások\1_Fizikai_kapacitás\2020_2021\2020_10_01\[mer_partnereknek_2020_10_01_2021_09_30_rev_1.xls]Kiadási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0">
        <f>VLOOKUP(Y50,'U:\Kapacit_2\0_0_0_Kapacitások\1_Fizikai_kapacitás\2020_2021\2020_10_01\[mer_partnereknek_2020_10_01_2021_09_30_rev_1.xls]Kiadási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1">
        <f>VLOOKUP(Y51,'U:\Kapacit_2\0_0_0_Kapacitások\1_Fizikai_kapacitás\2020_2021\2020_10_01\[mer_partnereknek_2020_10_01_2021_09_30_rev_1.xls]Kiadási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2">
        <f>VLOOKUP(Y52,'U:\Kapacit_2\0_0_0_Kapacitások\1_Fizikai_kapacitás\2020_2021\2020_10_01\[mer_partnereknek_2020_10_01_2021_09_30_rev_1.xls]Kiadási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3">
        <f>VLOOKUP(Y53,'U:\Kapacit_2\0_0_0_Kapacitások\1_Fizikai_kapacitás\2020_2021\2020_10_01\[mer_partnereknek_2020_10_01_2021_09_30_rev_1.xls]Kiadási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4">
        <f>VLOOKUP(Y54,'U:\Kapacit_2\0_0_0_Kapacitások\1_Fizikai_kapacitás\2020_2021\2020_10_01\[mer_partnereknek_2020_10_01_2021_09_30_rev_1.xls]Kiadási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5">
        <f>VLOOKUP(Y55,'U:\Kapacit_2\0_0_0_Kapacitások\1_Fizikai_kapacitás\2020_2021\2020_10_01\[mer_partnereknek_2020_10_01_2021_09_30_rev_1.xls]Kiadási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6">
        <f>VLOOKUP(Y56,'U:\Kapacit_2\0_0_0_Kapacitások\1_Fizikai_kapacitás\2020_2021\2020_10_01\[mer_partnereknek_2020_10_01_2021_09_30_rev_1.xls]Kiadási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7">
        <f>VLOOKUP(Y57,'U:\Kapacit_2\0_0_0_Kapacitások\1_Fizikai_kapacitás\2020_2021\2020_10_01\[mer_partnereknek_2020_10_01_2021_09_30_rev_1.xls]Kiadási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8">
        <f>VLOOKUP(Y58,'U:\Kapacit_2\0_0_0_Kapacitások\1_Fizikai_kapacitás\2020_2021\2020_10_01\[mer_partnereknek_2020_10_01_2021_09_30_rev_1.xls]Kiadási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59">
        <f>VLOOKUP(Y59,'U:\Kapacit_2\0_0_0_Kapacitások\1_Fizikai_kapacitás\2020_2021\2020_10_01\[mer_partnereknek_2020_10_01_2021_09_30_rev_1.xls]Kiadási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0">
        <f>VLOOKUP(Y60,'U:\Kapacit_2\0_0_0_Kapacitások\1_Fizikai_kapacitás\2020_2021\2020_10_01\[mer_partnereknek_2020_10_01_2021_09_30_rev_1.xls]Kiadási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1">
        <f>VLOOKUP(Y61,'U:\Kapacit_2\0_0_0_Kapacitások\1_Fizikai_kapacitás\2020_2021\2020_10_01\[mer_partnereknek_2020_10_01_2021_09_30_rev_1.xls]Kiadási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2">
        <f>VLOOKUP(Y62,'U:\Kapacit_2\0_0_0_Kapacitások\1_Fizikai_kapacitás\2020_2021\2020_10_01\[mer_partnereknek_2020_10_01_2021_09_30_rev_1.xls]Kiadási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3">
        <f>VLOOKUP(Y63,'U:\Kapacit_2\0_0_0_Kapacitások\1_Fizikai_kapacitás\2020_2021\2020_10_01\[mer_partnereknek_2020_10_01_2021_09_30_rev_1.xls]Kiadási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4">
        <f>VLOOKUP(Y64,'U:\Kapacit_2\0_0_0_Kapacitások\1_Fizikai_kapacitás\2020_2021\2020_10_01\[mer_partnereknek_2020_10_01_2021_09_30_rev_1.xls]Kiadási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5">
        <f>VLOOKUP(Y65,'U:\Kapacit_2\0_0_0_Kapacitások\1_Fizikai_kapacitás\2020_2021\2020_10_01\[mer_partnereknek_2020_10_01_2021_09_30_rev_1.xls]Kiadási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6">
        <f>VLOOKUP(Y66,'U:\Kapacit_2\0_0_0_Kapacitások\1_Fizikai_kapacitás\2020_2021\2020_10_01\[mer_partnereknek_2020_10_01_2021_09_30_rev_1.xls]Kiadási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7">
        <f>VLOOKUP(Y67,'U:\Kapacit_2\0_0_0_Kapacitások\1_Fizikai_kapacitás\2020_2021\2020_10_01\[mer_partnereknek_2020_10_01_2021_09_30_rev_1.xls]Kiadási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8">
        <f>VLOOKUP(Y68,'U:\Kapacit_2\0_0_0_Kapacitások\1_Fizikai_kapacitás\2020_2021\2020_10_01\[mer_partnereknek_2020_10_01_2021_09_30_rev_1.xls]Kiadási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69">
        <f>VLOOKUP(Y69,'U:\Kapacit_2\0_0_0_Kapacitások\1_Fizikai_kapacitás\2020_2021\2020_10_01\[mer_partnereknek_2020_10_01_2021_09_30_rev_1.xls]Kiadási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0">
        <f>VLOOKUP(Y70,'U:\Kapacit_2\0_0_0_Kapacitások\1_Fizikai_kapacitás\2020_2021\2020_10_01\[mer_partnereknek_2020_10_01_2021_09_30_rev_1.xls]Kiadási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1">
        <f>VLOOKUP(Y71,'U:\Kapacit_2\0_0_0_Kapacitások\1_Fizikai_kapacitás\2020_2021\2020_10_01\[mer_partnereknek_2020_10_01_2021_09_30_rev_1.xls]Kiadási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2">
        <f>VLOOKUP(Y72,'U:\Kapacit_2\0_0_0_Kapacitások\1_Fizikai_kapacitás\2020_2021\2020_10_01\[mer_partnereknek_2020_10_01_2021_09_30_rev_1.xls]Kiadási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3">
        <f>VLOOKUP(Y73,'U:\Kapacit_2\0_0_0_Kapacitások\1_Fizikai_kapacitás\2020_2021\2020_10_01\[mer_partnereknek_2020_10_01_2021_09_30_rev_1.xls]Kiadási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4">
        <f>VLOOKUP(Y74,'U:\Kapacit_2\0_0_0_Kapacitások\1_Fizikai_kapacitás\2020_2021\2020_10_01\[mer_partnereknek_2020_10_01_2021_09_30_rev_1.xls]Kiadási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5">
        <f>VLOOKUP(Y75,'U:\Kapacit_2\0_0_0_Kapacitások\1_Fizikai_kapacitás\2020_2021\2020_10_01\[mer_partnereknek_2020_10_01_2021_09_30_rev_1.xls]Kiadási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6">
        <f>VLOOKUP(Y76,'U:\Kapacit_2\0_0_0_Kapacitások\1_Fizikai_kapacitás\2020_2021\2020_10_01\[mer_partnereknek_2020_10_01_2021_09_30_rev_1.xls]Kiadási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7">
        <f>VLOOKUP(Y77,'U:\Kapacit_2\0_0_0_Kapacitások\1_Fizikai_kapacitás\2020_2021\2020_10_01\[mer_partnereknek_2020_10_01_2021_09_30_rev_1.xls]Kiadási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8">
        <f>VLOOKUP(Y78,'U:\Kapacit_2\0_0_0_Kapacitások\1_Fizikai_kapacitás\2020_2021\2020_10_01\[mer_partnereknek_2020_10_01_2021_09_30_rev_1.xls]Kiadási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79">
        <f>VLOOKUP(Y79,'U:\Kapacit_2\0_0_0_Kapacitások\1_Fizikai_kapacitás\2020_2021\2020_10_01\[mer_partnereknek_2020_10_01_2021_09_30_rev_1.xls]Kiadási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0">
        <f>VLOOKUP(Y80,'U:\Kapacit_2\0_0_0_Kapacitások\1_Fizikai_kapacitás\2020_2021\2020_10_01\[mer_partnereknek_2020_10_01_2021_09_30_rev_1.xls]Kiadási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1">
        <f>VLOOKUP(Y81,'U:\Kapacit_2\0_0_0_Kapacitások\1_Fizikai_kapacitás\2020_2021\2020_10_01\[mer_partnereknek_2020_10_01_2021_09_30_rev_1.xls]Kiadási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2">
        <f>VLOOKUP(Y82,'U:\Kapacit_2\0_0_0_Kapacitások\1_Fizikai_kapacitás\2020_2021\2020_10_01\[mer_partnereknek_2020_10_01_2021_09_30_rev_1.xls]Kiadási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3">
        <f>VLOOKUP(Y83,'U:\Kapacit_2\0_0_0_Kapacitások\1_Fizikai_kapacitás\2020_2021\2020_10_01\[mer_partnereknek_2020_10_01_2021_09_30_rev_1.xls]Kiadási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4">
        <f>VLOOKUP(Y84,'U:\Kapacit_2\0_0_0_Kapacitások\1_Fizikai_kapacitás\2020_2021\2020_10_01\[mer_partnereknek_2020_10_01_2021_09_30_rev_1.xls]Kiadási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5">
        <f>VLOOKUP(Y85,'U:\Kapacit_2\0_0_0_Kapacitások\1_Fizikai_kapacitás\2020_2021\2020_10_01\[mer_partnereknek_2020_10_01_2021_09_30_rev_1.xls]Kiadási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6">
        <f>VLOOKUP(Y86,'U:\Kapacit_2\0_0_0_Kapacitások\1_Fizikai_kapacitás\2020_2021\2020_10_01\[mer_partnereknek_2020_10_01_2021_09_30_rev_1.xls]Kiadási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7">
        <f>VLOOKUP(Y87,'U:\Kapacit_2\0_0_0_Kapacitások\1_Fizikai_kapacitás\2020_2021\2020_10_01\[mer_partnereknek_2020_10_01_2021_09_30_rev_1.xls]Kiadási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8">
        <f>VLOOKUP(Y88,'U:\Kapacit_2\0_0_0_Kapacitások\1_Fizikai_kapacitás\2020_2021\2020_10_01\[mer_partnereknek_2020_10_01_2021_09_30_rev_1.xls]Kiadási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89">
        <f>VLOOKUP(Y89,'U:\Kapacit_2\0_0_0_Kapacitások\1_Fizikai_kapacitás\2020_2021\2020_10_01\[mer_partnereknek_2020_10_01_2021_09_30_rev_1.xls]Kiadási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0">
        <f>VLOOKUP(Y90,'U:\Kapacit_2\0_0_0_Kapacitások\1_Fizikai_kapacitás\2020_2021\2020_10_01\[mer_partnereknek_2020_10_01_2021_09_30_rev_1.xls]Kiadási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1">
        <f>VLOOKUP(Y91,'U:\Kapacit_2\0_0_0_Kapacitások\1_Fizikai_kapacitás\2020_2021\2020_10_01\[mer_partnereknek_2020_10_01_2021_09_30_rev_1.xls]Kiadási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2">
        <f>VLOOKUP(Y92,'U:\Kapacit_2\0_0_0_Kapacitások\1_Fizikai_kapacitás\2020_2021\2020_10_01\[mer_partnereknek_2020_10_01_2021_09_30_rev_1.xls]Kiadási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3">
        <f>VLOOKUP(Y93,'U:\Kapacit_2\0_0_0_Kapacitások\1_Fizikai_kapacitás\2020_2021\2020_10_01\[mer_partnereknek_2020_10_01_2021_09_30_rev_1.xls]Kiadási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4">
        <f>VLOOKUP(Y94,'U:\Kapacit_2\0_0_0_Kapacitások\1_Fizikai_kapacitás\2020_2021\2020_10_01\[mer_partnereknek_2020_10_01_2021_09_30_rev_1.xls]Kiadási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5">
        <f>VLOOKUP(Y95,'U:\Kapacit_2\0_0_0_Kapacitások\1_Fizikai_kapacitás\2020_2021\2020_10_01\[mer_partnereknek_2020_10_01_2021_09_30_rev_1.xls]Kiadási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6">
        <f>VLOOKUP(Y96,'U:\Kapacit_2\0_0_0_Kapacitások\1_Fizikai_kapacitás\2020_2021\2020_10_01\[mer_partnereknek_2020_10_01_2021_09_30_rev_1.xls]Kiadási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7">
        <f>VLOOKUP(Y97,'U:\Kapacit_2\0_0_0_Kapacitások\1_Fizikai_kapacitás\2020_2021\2020_10_01\[mer_partnereknek_2020_10_01_2021_09_30_rev_1.xls]Kiadási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8">
        <f>VLOOKUP(Y98,'U:\Kapacit_2\0_0_0_Kapacitások\1_Fizikai_kapacitás\2020_2021\2020_10_01\[mer_partnereknek_2020_10_01_2021_09_30_rev_1.xls]Kiadási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99">
        <f>VLOOKUP(Y99,'U:\Kapacit_2\0_0_0_Kapacitások\1_Fizikai_kapacitás\2020_2021\2020_10_01\[mer_partnereknek_2020_10_01_2021_09_30_rev_1.xls]Kiadási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0">
        <f>VLOOKUP(Y100,'U:\Kapacit_2\0_0_0_Kapacitások\1_Fizikai_kapacitás\2020_2021\2020_10_01\[mer_partnereknek_2020_10_01_2021_09_30_rev_1.xls]Kiadási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1">
        <f>VLOOKUP(Y101,'U:\Kapacit_2\0_0_0_Kapacitások\1_Fizikai_kapacitás\2020_2021\2020_10_01\[mer_partnereknek_2020_10_01_2021_09_30_rev_1.xls]Kiadási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2">
        <f>VLOOKUP(Y102,'U:\Kapacit_2\0_0_0_Kapacitások\1_Fizikai_kapacitás\2020_2021\2020_10_01\[mer_partnereknek_2020_10_01_2021_09_30_rev_1.xls]Kiadási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3">
        <f>VLOOKUP(Y103,'U:\Kapacit_2\0_0_0_Kapacitások\1_Fizikai_kapacitás\2020_2021\2020_10_01\[mer_partnereknek_2020_10_01_2021_09_30_rev_1.xls]Kiadási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4">
        <f>VLOOKUP(Y104,'U:\Kapacit_2\0_0_0_Kapacitások\1_Fizikai_kapacitás\2020_2021\2020_10_01\[mer_partnereknek_2020_10_01_2021_09_30_rev_1.xls]Kiadási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5">
        <f>VLOOKUP(Y105,'U:\Kapacit_2\0_0_0_Kapacitások\1_Fizikai_kapacitás\2020_2021\2020_10_01\[mer_partnereknek_2020_10_01_2021_09_30_rev_1.xls]Kiadási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6">
        <f>VLOOKUP(Y106,'U:\Kapacit_2\0_0_0_Kapacitások\1_Fizikai_kapacitás\2020_2021\2020_10_01\[mer_partnereknek_2020_10_01_2021_09_30_rev_1.xls]Kiadási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7">
        <f>VLOOKUP(Y107,'U:\Kapacit_2\0_0_0_Kapacitások\1_Fizikai_kapacitás\2020_2021\2020_10_01\[mer_partnereknek_2020_10_01_2021_09_30_rev_1.xls]Kiadási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8">
        <f>VLOOKUP(Y108,'U:\Kapacit_2\0_0_0_Kapacitások\1_Fizikai_kapacitás\2020_2021\2020_10_01\[mer_partnereknek_2020_10_01_2021_09_30_rev_1.xls]Kiadási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09">
        <f>VLOOKUP(Y109,'U:\Kapacit_2\0_0_0_Kapacitások\1_Fizikai_kapacitás\2020_2021\2020_10_01\[mer_partnereknek_2020_10_01_2021_09_30_rev_1.xls]Kiadási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0">
        <f>VLOOKUP(Y110,'U:\Kapacit_2\0_0_0_Kapacitások\1_Fizikai_kapacitás\2020_2021\2020_10_01\[mer_partnereknek_2020_10_01_2021_09_30_rev_1.xls]Kiadási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1">
        <f>VLOOKUP(Y111,'U:\Kapacit_2\0_0_0_Kapacitások\1_Fizikai_kapacitás\2020_2021\2020_10_01\[mer_partnereknek_2020_10_01_2021_09_30_rev_1.xls]Kiadási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2">
        <f>VLOOKUP(Y112,'U:\Kapacit_2\0_0_0_Kapacitások\1_Fizikai_kapacitás\2020_2021\2020_10_01\[mer_partnereknek_2020_10_01_2021_09_30_rev_1.xls]Kiadási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3">
        <f>VLOOKUP(Y113,'U:\Kapacit_2\0_0_0_Kapacitások\1_Fizikai_kapacitás\2020_2021\2020_10_01\[mer_partnereknek_2020_10_01_2021_09_30_rev_1.xls]Kiadási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4">
        <f>VLOOKUP(Y114,'U:\Kapacit_2\0_0_0_Kapacitások\1_Fizikai_kapacitás\2020_2021\2020_10_01\[mer_partnereknek_2020_10_01_2021_09_30_rev_1.xls]Kiadási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5">
        <f>VLOOKUP(Y115,'U:\Kapacit_2\0_0_0_Kapacitások\1_Fizikai_kapacitás\2020_2021\2020_10_01\[mer_partnereknek_2020_10_01_2021_09_30_rev_1.xls]Kiadási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6">
        <f>VLOOKUP(Y116,'U:\Kapacit_2\0_0_0_Kapacitások\1_Fizikai_kapacitás\2020_2021\2020_10_01\[mer_partnereknek_2020_10_01_2021_09_30_rev_1.xls]Kiadási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7">
        <f>VLOOKUP(Y117,'U:\Kapacit_2\0_0_0_Kapacitások\1_Fizikai_kapacitás\2020_2021\2020_10_01\[mer_partnereknek_2020_10_01_2021_09_30_rev_1.xls]Kiadási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8">
        <f>VLOOKUP(Y118,'U:\Kapacit_2\0_0_0_Kapacitások\1_Fizikai_kapacitás\2020_2021\2020_10_01\[mer_partnereknek_2020_10_01_2021_09_30_rev_1.xls]Kiadási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19">
        <f>VLOOKUP(Y119,'U:\Kapacit_2\0_0_0_Kapacitások\1_Fizikai_kapacitás\2020_2021\2020_10_01\[mer_partnereknek_2020_10_01_2021_09_30_rev_1.xls]Kiadási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0">
        <f>VLOOKUP(Y120,'U:\Kapacit_2\0_0_0_Kapacitások\1_Fizikai_kapacitás\2020_2021\2020_10_01\[mer_partnereknek_2020_10_01_2021_09_30_rev_1.xls]Kiadási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1">
        <f>VLOOKUP(Y121,'U:\Kapacit_2\0_0_0_Kapacitások\1_Fizikai_kapacitás\2020_2021\2020_10_01\[mer_partnereknek_2020_10_01_2021_09_30_rev_1.xls]Kiadási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2">
        <f>VLOOKUP(Y122,'U:\Kapacit_2\0_0_0_Kapacitások\1_Fizikai_kapacitás\2020_2021\2020_10_01\[mer_partnereknek_2020_10_01_2021_09_30_rev_1.xls]Kiadási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3">
        <f>VLOOKUP(Y123,'U:\Kapacit_2\0_0_0_Kapacitások\1_Fizikai_kapacitás\2020_2021\2020_10_01\[mer_partnereknek_2020_10_01_2021_09_30_rev_1.xls]Kiadási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4">
        <f>VLOOKUP(Y124,'U:\Kapacit_2\0_0_0_Kapacitások\1_Fizikai_kapacitás\2020_2021\2020_10_01\[mer_partnereknek_2020_10_01_2021_09_30_rev_1.xls]Kiadási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5">
        <f>VLOOKUP(Y125,'U:\Kapacit_2\0_0_0_Kapacitások\1_Fizikai_kapacitás\2020_2021\2020_10_01\[mer_partnereknek_2020_10_01_2021_09_30_rev_1.xls]Kiadási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6">
        <f>VLOOKUP(Y126,'U:\Kapacit_2\0_0_0_Kapacitások\1_Fizikai_kapacitás\2020_2021\2020_10_01\[mer_partnereknek_2020_10_01_2021_09_30_rev_1.xls]Kiadási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7">
        <f>VLOOKUP(Y127,'U:\Kapacit_2\0_0_0_Kapacitások\1_Fizikai_kapacitás\2020_2021\2020_10_01\[mer_partnereknek_2020_10_01_2021_09_30_rev_1.xls]Kiadási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8">
        <f>VLOOKUP(Y128,'U:\Kapacit_2\0_0_0_Kapacitások\1_Fizikai_kapacitás\2020_2021\2020_10_01\[mer_partnereknek_2020_10_01_2021_09_30_rev_1.xls]Kiadási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29">
        <f>VLOOKUP(Y129,'U:\Kapacit_2\0_0_0_Kapacitások\1_Fizikai_kapacitás\2020_2021\2020_10_01\[mer_partnereknek_2020_10_01_2021_09_30_rev_1.xls]Kiadási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0">
        <f>VLOOKUP(Y130,'U:\Kapacit_2\0_0_0_Kapacitások\1_Fizikai_kapacitás\2020_2021\2020_10_01\[mer_partnereknek_2020_10_01_2021_09_30_rev_1.xls]Kiadási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1">
        <f>VLOOKUP(Y131,'U:\Kapacit_2\0_0_0_Kapacitások\1_Fizikai_kapacitás\2020_2021\2020_10_01\[mer_partnereknek_2020_10_01_2021_09_30_rev_1.xls]Kiadási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2">
        <f>VLOOKUP(Y132,'U:\Kapacit_2\0_0_0_Kapacitások\1_Fizikai_kapacitás\2020_2021\2020_10_01\[mer_partnereknek_2020_10_01_2021_09_30_rev_1.xls]Kiadási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3">
        <f>VLOOKUP(Y133,'U:\Kapacit_2\0_0_0_Kapacitások\1_Fizikai_kapacitás\2020_2021\2020_10_01\[mer_partnereknek_2020_10_01_2021_09_30_rev_1.xls]Kiadási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4">
        <f>VLOOKUP(Y134,'U:\Kapacit_2\0_0_0_Kapacitások\1_Fizikai_kapacitás\2020_2021\2020_10_01\[mer_partnereknek_2020_10_01_2021_09_30_rev_1.xls]Kiadási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5">
        <f>VLOOKUP(Y135,'U:\Kapacit_2\0_0_0_Kapacitások\1_Fizikai_kapacitás\2020_2021\2020_10_01\[mer_partnereknek_2020_10_01_2021_09_30_rev_1.xls]Kiadási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6">
        <f>VLOOKUP(Y136,'U:\Kapacit_2\0_0_0_Kapacitások\1_Fizikai_kapacitás\2020_2021\2020_10_01\[mer_partnereknek_2020_10_01_2021_09_30_rev_1.xls]Kiadási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7">
        <f>VLOOKUP(Y137,'U:\Kapacit_2\0_0_0_Kapacitások\1_Fizikai_kapacitás\2020_2021\2020_10_01\[mer_partnereknek_2020_10_01_2021_09_30_rev_1.xls]Kiadási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8">
        <f>VLOOKUP(Y138,'U:\Kapacit_2\0_0_0_Kapacitások\1_Fizikai_kapacitás\2020_2021\2020_10_01\[mer_partnereknek_2020_10_01_2021_09_30_rev_1.xls]Kiadási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39">
        <f>VLOOKUP(Y139,'U:\Kapacit_2\0_0_0_Kapacitások\1_Fizikai_kapacitás\2020_2021\2020_10_01\[mer_partnereknek_2020_10_01_2021_09_30_rev_1.xls]Kiadási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0">
        <f>VLOOKUP(Y140,'U:\Kapacit_2\0_0_0_Kapacitások\1_Fizikai_kapacitás\2020_2021\2020_10_01\[mer_partnereknek_2020_10_01_2021_09_30_rev_1.xls]Kiadási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1">
        <f>VLOOKUP(Y141,'U:\Kapacit_2\0_0_0_Kapacitások\1_Fizikai_kapacitás\2020_2021\2020_10_01\[mer_partnereknek_2020_10_01_2021_09_30_rev_1.xls]Kiadási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2">
        <f>VLOOKUP(Y142,'U:\Kapacit_2\0_0_0_Kapacitások\1_Fizikai_kapacitás\2020_2021\2020_10_01\[mer_partnereknek_2020_10_01_2021_09_30_rev_1.xls]Kiadási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3">
        <f>VLOOKUP(Y143,'U:\Kapacit_2\0_0_0_Kapacitások\1_Fizikai_kapacitás\2020_2021\2020_10_01\[mer_partnereknek_2020_10_01_2021_09_30_rev_1.xls]Kiadási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4">
        <f>VLOOKUP(Y144,'U:\Kapacit_2\0_0_0_Kapacitások\1_Fizikai_kapacitás\2020_2021\2020_10_01\[mer_partnereknek_2020_10_01_2021_09_30_rev_1.xls]Kiadási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5">
        <f>VLOOKUP(Y145,'U:\Kapacit_2\0_0_0_Kapacitások\1_Fizikai_kapacitás\2020_2021\2020_10_01\[mer_partnereknek_2020_10_01_2021_09_30_rev_1.xls]Kiadási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6">
        <f>VLOOKUP(Y146,'U:\Kapacit_2\0_0_0_Kapacitások\1_Fizikai_kapacitás\2020_2021\2020_10_01\[mer_partnereknek_2020_10_01_2021_09_30_rev_1.xls]Kiadási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7">
        <f>VLOOKUP(Y147,'U:\Kapacit_2\0_0_0_Kapacitások\1_Fizikai_kapacitás\2020_2021\2020_10_01\[mer_partnereknek_2020_10_01_2021_09_30_rev_1.xls]Kiadási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8">
        <f>VLOOKUP(Y148,'U:\Kapacit_2\0_0_0_Kapacitások\1_Fizikai_kapacitás\2020_2021\2020_10_01\[mer_partnereknek_2020_10_01_2021_09_30_rev_1.xls]Kiadási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49">
        <f>VLOOKUP(Y149,'U:\Kapacit_2\0_0_0_Kapacitások\1_Fizikai_kapacitás\2020_2021\2020_10_01\[mer_partnereknek_2020_10_01_2021_09_30_rev_1.xls]Kiadási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0">
        <f>VLOOKUP(Y150,'U:\Kapacit_2\0_0_0_Kapacitások\1_Fizikai_kapacitás\2020_2021\2020_10_01\[mer_partnereknek_2020_10_01_2021_09_30_rev_1.xls]Kiadási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1">
        <f>VLOOKUP(Y151,'U:\Kapacit_2\0_0_0_Kapacitások\1_Fizikai_kapacitás\2020_2021\2020_10_01\[mer_partnereknek_2020_10_01_2021_09_30_rev_1.xls]Kiadási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2">
        <f>VLOOKUP(Y152,'U:\Kapacit_2\0_0_0_Kapacitások\1_Fizikai_kapacitás\2020_2021\2020_10_01\[mer_partnereknek_2020_10_01_2021_09_30_rev_1.xls]Kiadási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3">
        <f>VLOOKUP(Y153,'U:\Kapacit_2\0_0_0_Kapacitások\1_Fizikai_kapacitás\2020_2021\2020_10_01\[mer_partnereknek_2020_10_01_2021_09_30_rev_1.xls]Kiadási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4">
        <f>VLOOKUP(Y154,'U:\Kapacit_2\0_0_0_Kapacitások\1_Fizikai_kapacitás\2020_2021\2020_10_01\[mer_partnereknek_2020_10_01_2021_09_30_rev_1.xls]Kiadási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5">
        <f>VLOOKUP(Y155,'U:\Kapacit_2\0_0_0_Kapacitások\1_Fizikai_kapacitás\2020_2021\2020_10_01\[mer_partnereknek_2020_10_01_2021_09_30_rev_1.xls]Kiadási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6">
        <f>VLOOKUP(Y156,'U:\Kapacit_2\0_0_0_Kapacitások\1_Fizikai_kapacitás\2020_2021\2020_10_01\[mer_partnereknek_2020_10_01_2021_09_30_rev_1.xls]Kiadási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7">
        <f>VLOOKUP(Y157,'U:\Kapacit_2\0_0_0_Kapacitások\1_Fizikai_kapacitás\2020_2021\2020_10_01\[mer_partnereknek_2020_10_01_2021_09_30_rev_1.xls]Kiadási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8">
        <f>VLOOKUP(Y158,'U:\Kapacit_2\0_0_0_Kapacitások\1_Fizikai_kapacitás\2020_2021\2020_10_01\[mer_partnereknek_2020_10_01_2021_09_30_rev_1.xls]Kiadási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59">
        <f>VLOOKUP(Y159,'U:\Kapacit_2\0_0_0_Kapacitások\1_Fizikai_kapacitás\2020_2021\2020_10_01\[mer_partnereknek_2020_10_01_2021_09_30_rev_1.xls]Kiadási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0">
        <f>VLOOKUP(Y160,'U:\Kapacit_2\0_0_0_Kapacitások\1_Fizikai_kapacitás\2020_2021\2020_10_01\[mer_partnereknek_2020_10_01_2021_09_30_rev_1.xls]Kiadási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1">
        <f>VLOOKUP(Y161,'U:\Kapacit_2\0_0_0_Kapacitások\1_Fizikai_kapacitás\2020_2021\2020_10_01\[mer_partnereknek_2020_10_01_2021_09_30_rev_1.xls]Kiadási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2">
        <f>VLOOKUP(Y162,'U:\Kapacit_2\0_0_0_Kapacitások\1_Fizikai_kapacitás\2020_2021\2020_10_01\[mer_partnereknek_2020_10_01_2021_09_30_rev_1.xls]Kiadási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3">
        <f>VLOOKUP(Y163,'U:\Kapacit_2\0_0_0_Kapacitások\1_Fizikai_kapacitás\2020_2021\2020_10_01\[mer_partnereknek_2020_10_01_2021_09_30_rev_1.xls]Kiadási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4">
        <f>VLOOKUP(Y164,'U:\Kapacit_2\0_0_0_Kapacitások\1_Fizikai_kapacitás\2020_2021\2020_10_01\[mer_partnereknek_2020_10_01_2021_09_30_rev_1.xls]Kiadási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5">
        <f>VLOOKUP(Y165,'U:\Kapacit_2\0_0_0_Kapacitások\1_Fizikai_kapacitás\2020_2021\2020_10_01\[mer_partnereknek_2020_10_01_2021_09_30_rev_1.xls]Kiadási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6">
        <f>VLOOKUP(Y166,'U:\Kapacit_2\0_0_0_Kapacitások\1_Fizikai_kapacitás\2020_2021\2020_10_01\[mer_partnereknek_2020_10_01_2021_09_30_rev_1.xls]Kiadási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7">
        <f>VLOOKUP(Y167,'U:\Kapacit_2\0_0_0_Kapacitások\1_Fizikai_kapacitás\2020_2021\2020_10_01\[mer_partnereknek_2020_10_01_2021_09_30_rev_1.xls]Kiadási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8">
        <f>VLOOKUP(Y168,'U:\Kapacit_2\0_0_0_Kapacitások\1_Fizikai_kapacitás\2020_2021\2020_10_01\[mer_partnereknek_2020_10_01_2021_09_30_rev_1.xls]Kiadási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69">
        <f>VLOOKUP(Y169,'U:\Kapacit_2\0_0_0_Kapacitások\1_Fizikai_kapacitás\2020_2021\2020_10_01\[mer_partnereknek_2020_10_01_2021_09_30_rev_1.xls]Kiadási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0">
        <f>VLOOKUP(Y170,'U:\Kapacit_2\0_0_0_Kapacitások\1_Fizikai_kapacitás\2020_2021\2020_10_01\[mer_partnereknek_2020_10_01_2021_09_30_rev_1.xls]Kiadási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1">
        <f>VLOOKUP(Y171,'U:\Kapacit_2\0_0_0_Kapacitások\1_Fizikai_kapacitás\2020_2021\2020_10_01\[mer_partnereknek_2020_10_01_2021_09_30_rev_1.xls]Kiadási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2">
        <f>VLOOKUP(Y172,'U:\Kapacit_2\0_0_0_Kapacitások\1_Fizikai_kapacitás\2020_2021\2020_10_01\[mer_partnereknek_2020_10_01_2021_09_30_rev_1.xls]Kiadási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3">
        <f>VLOOKUP(Y173,'U:\Kapacit_2\0_0_0_Kapacitások\1_Fizikai_kapacitás\2020_2021\2020_10_01\[mer_partnereknek_2020_10_01_2021_09_30_rev_1.xls]Kiadási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4">
        <f>VLOOKUP(Y174,'U:\Kapacit_2\0_0_0_Kapacitások\1_Fizikai_kapacitás\2020_2021\2020_10_01\[mer_partnereknek_2020_10_01_2021_09_30_rev_1.xls]Kiadási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5">
        <f>VLOOKUP(Y175,'U:\Kapacit_2\0_0_0_Kapacitások\1_Fizikai_kapacitás\2020_2021\2020_10_01\[mer_partnereknek_2020_10_01_2021_09_30_rev_1.xls]Kiadási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6">
        <f>VLOOKUP(Y176,'U:\Kapacit_2\0_0_0_Kapacitások\1_Fizikai_kapacitás\2020_2021\2020_10_01\[mer_partnereknek_2020_10_01_2021_09_30_rev_1.xls]Kiadási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7">
        <f>VLOOKUP(Y177,'U:\Kapacit_2\0_0_0_Kapacitások\1_Fizikai_kapacitás\2020_2021\2020_10_01\[mer_partnereknek_2020_10_01_2021_09_30_rev_1.xls]Kiadási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8">
        <f>VLOOKUP(Y178,'U:\Kapacit_2\0_0_0_Kapacitások\1_Fizikai_kapacitás\2020_2021\2020_10_01\[mer_partnereknek_2020_10_01_2021_09_30_rev_1.xls]Kiadási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79">
        <f>VLOOKUP(Y179,'U:\Kapacit_2\0_0_0_Kapacitások\1_Fizikai_kapacitás\2020_2021\2020_10_01\[mer_partnereknek_2020_10_01_2021_09_30_rev_1.xls]Kiadási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0">
        <f>VLOOKUP(Y180,'U:\Kapacit_2\0_0_0_Kapacitások\1_Fizikai_kapacitás\2020_2021\2020_10_01\[mer_partnereknek_2020_10_01_2021_09_30_rev_1.xls]Kiadási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1">
        <f>VLOOKUP(Y181,'U:\Kapacit_2\0_0_0_Kapacitások\1_Fizikai_kapacitás\2020_2021\2020_10_01\[mer_partnereknek_2020_10_01_2021_09_30_rev_1.xls]Kiadási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2">
        <f>VLOOKUP(Y182,'U:\Kapacit_2\0_0_0_Kapacitások\1_Fizikai_kapacitás\2020_2021\2020_10_01\[mer_partnereknek_2020_10_01_2021_09_30_rev_1.xls]Kiadási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3">
        <f>VLOOKUP(Y183,'U:\Kapacit_2\0_0_0_Kapacitások\1_Fizikai_kapacitás\2020_2021\2020_10_01\[mer_partnereknek_2020_10_01_2021_09_30_rev_1.xls]Kiadási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4">
        <f>VLOOKUP(Y184,'U:\Kapacit_2\0_0_0_Kapacitások\1_Fizikai_kapacitás\2020_2021\2020_10_01\[mer_partnereknek_2020_10_01_2021_09_30_rev_1.xls]Kiadási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5">
        <f>VLOOKUP(Y185,'U:\Kapacit_2\0_0_0_Kapacitások\1_Fizikai_kapacitás\2020_2021\2020_10_01\[mer_partnereknek_2020_10_01_2021_09_30_rev_1.xls]Kiadási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6">
        <f>VLOOKUP(Y186,'U:\Kapacit_2\0_0_0_Kapacitások\1_Fizikai_kapacitás\2020_2021\2020_10_01\[mer_partnereknek_2020_10_01_2021_09_30_rev_1.xls]Kiadási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7">
        <f>VLOOKUP(Y187,'U:\Kapacit_2\0_0_0_Kapacitások\1_Fizikai_kapacitás\2020_2021\2020_10_01\[mer_partnereknek_2020_10_01_2021_09_30_rev_1.xls]Kiadási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8">
        <f>VLOOKUP(Y188,'U:\Kapacit_2\0_0_0_Kapacitások\1_Fizikai_kapacitás\2020_2021\2020_10_01\[mer_partnereknek_2020_10_01_2021_09_30_rev_1.xls]Kiadási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89">
        <f>VLOOKUP(Y189,'U:\Kapacit_2\0_0_0_Kapacitások\1_Fizikai_kapacitás\2020_2021\2020_10_01\[mer_partnereknek_2020_10_01_2021_09_30_rev_1.xls]Kiadási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0">
        <f>VLOOKUP(Y190,'U:\Kapacit_2\0_0_0_Kapacitások\1_Fizikai_kapacitás\2020_2021\2020_10_01\[mer_partnereknek_2020_10_01_2021_09_30_rev_1.xls]Kiadási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1">
        <f>VLOOKUP(Y191,'U:\Kapacit_2\0_0_0_Kapacitások\1_Fizikai_kapacitás\2020_2021\2020_10_01\[mer_partnereknek_2020_10_01_2021_09_30_rev_1.xls]Kiadási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2">
        <f>VLOOKUP(Y192,'U:\Kapacit_2\0_0_0_Kapacitások\1_Fizikai_kapacitás\2020_2021\2020_10_01\[mer_partnereknek_2020_10_01_2021_09_30_rev_1.xls]Kiadási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3">
        <f>VLOOKUP(Y193,'U:\Kapacit_2\0_0_0_Kapacitások\1_Fizikai_kapacitás\2020_2021\2020_10_01\[mer_partnereknek_2020_10_01_2021_09_30_rev_1.xls]Kiadási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4">
        <f>VLOOKUP(Y194,'U:\Kapacit_2\0_0_0_Kapacitások\1_Fizikai_kapacitás\2020_2021\2020_10_01\[mer_partnereknek_2020_10_01_2021_09_30_rev_1.xls]Kiadási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5">
        <f>VLOOKUP(Y195,'U:\Kapacit_2\0_0_0_Kapacitások\1_Fizikai_kapacitás\2020_2021\2020_10_01\[mer_partnereknek_2020_10_01_2021_09_30_rev_1.xls]Kiadási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6">
        <f>VLOOKUP(Y196,'U:\Kapacit_2\0_0_0_Kapacitások\1_Fizikai_kapacitás\2020_2021\2020_10_01\[mer_partnereknek_2020_10_01_2021_09_30_rev_1.xls]Kiadási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7">
        <f>VLOOKUP(Y197,'U:\Kapacit_2\0_0_0_Kapacitások\1_Fizikai_kapacitás\2020_2021\2020_10_01\[mer_partnereknek_2020_10_01_2021_09_30_rev_1.xls]Kiadási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8">
        <f>VLOOKUP(Y198,'U:\Kapacit_2\0_0_0_Kapacitások\1_Fizikai_kapacitás\2020_2021\2020_10_01\[mer_partnereknek_2020_10_01_2021_09_30_rev_1.xls]Kiadási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199">
        <f>VLOOKUP(Y199,'U:\Kapacit_2\0_0_0_Kapacitások\1_Fizikai_kapacitás\2020_2021\2020_10_01\[mer_partnereknek_2020_10_01_2021_09_30_rev_1.xls]Kiadási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0">
        <f>VLOOKUP(Y200,'U:\Kapacit_2\0_0_0_Kapacitások\1_Fizikai_kapacitás\2020_2021\2020_10_01\[mer_partnereknek_2020_10_01_2021_09_30_rev_1.xls]Kiadási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1">
        <f>VLOOKUP(Y201,'U:\Kapacit_2\0_0_0_Kapacitások\1_Fizikai_kapacitás\2020_2021\2020_10_01\[mer_partnereknek_2020_10_01_2021_09_30_rev_1.xls]Kiadási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2">
        <f>VLOOKUP(Y202,'U:\Kapacit_2\0_0_0_Kapacitások\1_Fizikai_kapacitás\2020_2021\2020_10_01\[mer_partnereknek_2020_10_01_2021_09_30_rev_1.xls]Kiadási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3">
        <f>VLOOKUP(Y203,'U:\Kapacit_2\0_0_0_Kapacitások\1_Fizikai_kapacitás\2020_2021\2020_10_01\[mer_partnereknek_2020_10_01_2021_09_30_rev_1.xls]Kiadási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4">
        <f>VLOOKUP(Y204,'U:\Kapacit_2\0_0_0_Kapacitások\1_Fizikai_kapacitás\2020_2021\2020_10_01\[mer_partnereknek_2020_10_01_2021_09_30_rev_1.xls]Kiadási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5">
        <f>VLOOKUP(Y205,'U:\Kapacit_2\0_0_0_Kapacitások\1_Fizikai_kapacitás\2020_2021\2020_10_01\[mer_partnereknek_2020_10_01_2021_09_30_rev_1.xls]Kiadási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6">
        <f>VLOOKUP(Y206,'U:\Kapacit_2\0_0_0_Kapacitások\1_Fizikai_kapacitás\2020_2021\2020_10_01\[mer_partnereknek_2020_10_01_2021_09_30_rev_1.xls]Kiadási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7">
        <f>VLOOKUP(Y207,'U:\Kapacit_2\0_0_0_Kapacitások\1_Fizikai_kapacitás\2020_2021\2020_10_01\[mer_partnereknek_2020_10_01_2021_09_30_rev_1.xls]Kiadási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8">
        <f>VLOOKUP(Y208,'U:\Kapacit_2\0_0_0_Kapacitások\1_Fizikai_kapacitás\2020_2021\2020_10_01\[mer_partnereknek_2020_10_01_2021_09_30_rev_1.xls]Kiadási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09">
        <f>VLOOKUP(Y209,'U:\Kapacit_2\0_0_0_Kapacitások\1_Fizikai_kapacitás\2020_2021\2020_10_01\[mer_partnereknek_2020_10_01_2021_09_30_rev_1.xls]Kiadási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0">
        <f>VLOOKUP(Y210,'U:\Kapacit_2\0_0_0_Kapacitások\1_Fizikai_kapacitás\2020_2021\2020_10_01\[mer_partnereknek_2020_10_01_2021_09_30_rev_1.xls]Kiadási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1">
        <f>VLOOKUP(Y211,'U:\Kapacit_2\0_0_0_Kapacitások\1_Fizikai_kapacitás\2020_2021\2020_10_01\[mer_partnereknek_2020_10_01_2021_09_30_rev_1.xls]Kiadási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2">
        <f>VLOOKUP(Y212,'U:\Kapacit_2\0_0_0_Kapacitások\1_Fizikai_kapacitás\2020_2021\2020_10_01\[mer_partnereknek_2020_10_01_2021_09_30_rev_1.xls]Kiadási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3">
        <f>VLOOKUP(Y213,'U:\Kapacit_2\0_0_0_Kapacitások\1_Fizikai_kapacitás\2020_2021\2020_10_01\[mer_partnereknek_2020_10_01_2021_09_30_rev_1.xls]Kiadási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4">
        <f>VLOOKUP(Y214,'U:\Kapacit_2\0_0_0_Kapacitások\1_Fizikai_kapacitás\2020_2021\2020_10_01\[mer_partnereknek_2020_10_01_2021_09_30_rev_1.xls]Kiadási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5">
        <f>VLOOKUP(Y215,'U:\Kapacit_2\0_0_0_Kapacitások\1_Fizikai_kapacitás\2020_2021\2020_10_01\[mer_partnereknek_2020_10_01_2021_09_30_rev_1.xls]Kiadási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6">
        <f>VLOOKUP(Y216,'U:\Kapacit_2\0_0_0_Kapacitások\1_Fizikai_kapacitás\2020_2021\2020_10_01\[mer_partnereknek_2020_10_01_2021_09_30_rev_1.xls]Kiadási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7">
        <f>VLOOKUP(Y217,'U:\Kapacit_2\0_0_0_Kapacitások\1_Fizikai_kapacitás\2020_2021\2020_10_01\[mer_partnereknek_2020_10_01_2021_09_30_rev_1.xls]Kiadási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8">
        <f>VLOOKUP(Y218,'U:\Kapacit_2\0_0_0_Kapacitások\1_Fizikai_kapacitás\2020_2021\2020_10_01\[mer_partnereknek_2020_10_01_2021_09_30_rev_1.xls]Kiadási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19">
        <f>VLOOKUP(Y219,'U:\Kapacit_2\0_0_0_Kapacitások\1_Fizikai_kapacitás\2020_2021\2020_10_01\[mer_partnereknek_2020_10_01_2021_09_30_rev_1.xls]Kiadási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0">
        <f>VLOOKUP(Y220,'U:\Kapacit_2\0_0_0_Kapacitások\1_Fizikai_kapacitás\2020_2021\2020_10_01\[mer_partnereknek_2020_10_01_2021_09_30_rev_1.xls]Kiadási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1">
        <f>VLOOKUP(Y221,'U:\Kapacit_2\0_0_0_Kapacitások\1_Fizikai_kapacitás\2020_2021\2020_10_01\[mer_partnereknek_2020_10_01_2021_09_30_rev_1.xls]Kiadási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2">
        <f>VLOOKUP(Y222,'U:\Kapacit_2\0_0_0_Kapacitások\1_Fizikai_kapacitás\2020_2021\2020_10_01\[mer_partnereknek_2020_10_01_2021_09_30_rev_1.xls]Kiadási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3">
        <f>VLOOKUP(Y223,'U:\Kapacit_2\0_0_0_Kapacitások\1_Fizikai_kapacitás\2020_2021\2020_10_01\[mer_partnereknek_2020_10_01_2021_09_30_rev_1.xls]Kiadási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4">
        <f>VLOOKUP(Y224,'U:\Kapacit_2\0_0_0_Kapacitások\1_Fizikai_kapacitás\2020_2021\2020_10_01\[mer_partnereknek_2020_10_01_2021_09_30_rev_1.xls]Kiadási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5">
        <f>VLOOKUP(Y225,'U:\Kapacit_2\0_0_0_Kapacitások\1_Fizikai_kapacitás\2020_2021\2020_10_01\[mer_partnereknek_2020_10_01_2021_09_30_rev_1.xls]Kiadási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6">
        <f>VLOOKUP(Y226,'U:\Kapacit_2\0_0_0_Kapacitások\1_Fizikai_kapacitás\2020_2021\2020_10_01\[mer_partnereknek_2020_10_01_2021_09_30_rev_1.xls]Kiadási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7">
        <f>VLOOKUP(Y227,'U:\Kapacit_2\0_0_0_Kapacitások\1_Fizikai_kapacitás\2020_2021\2020_10_01\[mer_partnereknek_2020_10_01_2021_09_30_rev_1.xls]Kiadási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8">
        <f>VLOOKUP(Y228,'U:\Kapacit_2\0_0_0_Kapacitások\1_Fizikai_kapacitás\2020_2021\2020_10_01\[mer_partnereknek_2020_10_01_2021_09_30_rev_1.xls]Kiadási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29">
        <f>VLOOKUP(Y229,'U:\Kapacit_2\0_0_0_Kapacitások\1_Fizikai_kapacitás\2020_2021\2020_10_01\[mer_partnereknek_2020_10_01_2021_09_30_rev_1.xls]Kiadási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0">
        <f>VLOOKUP(Y230,'U:\Kapacit_2\0_0_0_Kapacitások\1_Fizikai_kapacitás\2020_2021\2020_10_01\[mer_partnereknek_2020_10_01_2021_09_30_rev_1.xls]Kiadási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1">
        <f>VLOOKUP(Y231,'U:\Kapacit_2\0_0_0_Kapacitások\1_Fizikai_kapacitás\2020_2021\2020_10_01\[mer_partnereknek_2020_10_01_2021_09_30_rev_1.xls]Kiadási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2">
        <f>VLOOKUP(Y232,'U:\Kapacit_2\0_0_0_Kapacitások\1_Fizikai_kapacitás\2020_2021\2020_10_01\[mer_partnereknek_2020_10_01_2021_09_30_rev_1.xls]Kiadási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3">
        <f>VLOOKUP(Y233,'U:\Kapacit_2\0_0_0_Kapacitások\1_Fizikai_kapacitás\2020_2021\2020_10_01\[mer_partnereknek_2020_10_01_2021_09_30_rev_1.xls]Kiadási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4">
        <f>VLOOKUP(Y234,'U:\Kapacit_2\0_0_0_Kapacitások\1_Fizikai_kapacitás\2020_2021\2020_10_01\[mer_partnereknek_2020_10_01_2021_09_30_rev_1.xls]Kiadási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5">
        <f>VLOOKUP(Y235,'U:\Kapacit_2\0_0_0_Kapacitások\1_Fizikai_kapacitás\2020_2021\2020_10_01\[mer_partnereknek_2020_10_01_2021_09_30_rev_1.xls]Kiadási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6">
        <f>VLOOKUP(Y236,'U:\Kapacit_2\0_0_0_Kapacitások\1_Fizikai_kapacitás\2020_2021\2020_10_01\[mer_partnereknek_2020_10_01_2021_09_30_rev_1.xls]Kiadási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7">
        <f>VLOOKUP(Y237,'U:\Kapacit_2\0_0_0_Kapacitások\1_Fizikai_kapacitás\2020_2021\2020_10_01\[mer_partnereknek_2020_10_01_2021_09_30_rev_1.xls]Kiadási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8">
        <f>VLOOKUP(Y238,'U:\Kapacit_2\0_0_0_Kapacitások\1_Fizikai_kapacitás\2020_2021\2020_10_01\[mer_partnereknek_2020_10_01_2021_09_30_rev_1.xls]Kiadási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39">
        <f>VLOOKUP(Y239,'U:\Kapacit_2\0_0_0_Kapacitások\1_Fizikai_kapacitás\2020_2021\2020_10_01\[mer_partnereknek_2020_10_01_2021_09_30_rev_1.xls]Kiadási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0">
        <f>VLOOKUP(Y240,'U:\Kapacit_2\0_0_0_Kapacitások\1_Fizikai_kapacitás\2020_2021\2020_10_01\[mer_partnereknek_2020_10_01_2021_09_30_rev_1.xls]Kiadási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1">
        <f>VLOOKUP(Y241,'U:\Kapacit_2\0_0_0_Kapacitások\1_Fizikai_kapacitás\2020_2021\2020_10_01\[mer_partnereknek_2020_10_01_2021_09_30_rev_1.xls]Kiadási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2">
        <f>VLOOKUP(Y242,'U:\Kapacit_2\0_0_0_Kapacitások\1_Fizikai_kapacitás\2020_2021\2020_10_01\[mer_partnereknek_2020_10_01_2021_09_30_rev_1.xls]Kiadási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3">
        <f>VLOOKUP(Y243,'U:\Kapacit_2\0_0_0_Kapacitások\1_Fizikai_kapacitás\2020_2021\2020_10_01\[mer_partnereknek_2020_10_01_2021_09_30_rev_1.xls]Kiadási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4">
        <f>VLOOKUP(Y244,'U:\Kapacit_2\0_0_0_Kapacitások\1_Fizikai_kapacitás\2020_2021\2020_10_01\[mer_partnereknek_2020_10_01_2021_09_30_rev_1.xls]Kiadási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5">
        <f>VLOOKUP(Y245,'U:\Kapacit_2\0_0_0_Kapacitások\1_Fizikai_kapacitás\2020_2021\2020_10_01\[mer_partnereknek_2020_10_01_2021_09_30_rev_1.xls]Kiadási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6">
        <f>VLOOKUP(Y246,'U:\Kapacit_2\0_0_0_Kapacitások\1_Fizikai_kapacitás\2020_2021\2020_10_01\[mer_partnereknek_2020_10_01_2021_09_30_rev_1.xls]Kiadási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7">
        <f>VLOOKUP(Y247,'U:\Kapacit_2\0_0_0_Kapacitások\1_Fizikai_kapacitás\2020_2021\2020_10_01\[mer_partnereknek_2020_10_01_2021_09_30_rev_1.xls]Kiadási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8">
        <f>VLOOKUP(Y248,'U:\Kapacit_2\0_0_0_Kapacitások\1_Fizikai_kapacitás\2020_2021\2020_10_01\[mer_partnereknek_2020_10_01_2021_09_30_rev_1.xls]Kiadási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49">
        <f>VLOOKUP(Y249,'U:\Kapacit_2\0_0_0_Kapacitások\1_Fizikai_kapacitás\2020_2021\2020_10_01\[mer_partnereknek_2020_10_01_2021_09_30_rev_1.xls]Kiadási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0">
        <f>VLOOKUP(Y250,'U:\Kapacit_2\0_0_0_Kapacitások\1_Fizikai_kapacitás\2020_2021\2020_10_01\[mer_partnereknek_2020_10_01_2021_09_30_rev_1.xls]Kiadási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1">
        <f>VLOOKUP(Y251,'U:\Kapacit_2\0_0_0_Kapacitások\1_Fizikai_kapacitás\2020_2021\2020_10_01\[mer_partnereknek_2020_10_01_2021_09_30_rev_1.xls]Kiadási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2">
        <f>VLOOKUP(Y252,'U:\Kapacit_2\0_0_0_Kapacitások\1_Fizikai_kapacitás\2020_2021\2020_10_01\[mer_partnereknek_2020_10_01_2021_09_30_rev_1.xls]Kiadási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3">
        <f>VLOOKUP(Y253,'U:\Kapacit_2\0_0_0_Kapacitások\1_Fizikai_kapacitás\2020_2021\2020_10_01\[mer_partnereknek_2020_10_01_2021_09_30_rev_1.xls]Kiadási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4">
        <f>VLOOKUP(Y254,'U:\Kapacit_2\0_0_0_Kapacitások\1_Fizikai_kapacitás\2020_2021\2020_10_01\[mer_partnereknek_2020_10_01_2021_09_30_rev_1.xls]Kiadási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5">
        <f>VLOOKUP(Y255,'U:\Kapacit_2\0_0_0_Kapacitások\1_Fizikai_kapacitás\2020_2021\2020_10_01\[mer_partnereknek_2020_10_01_2021_09_30_rev_1.xls]Kiadási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6">
        <f>VLOOKUP(Y256,'U:\Kapacit_2\0_0_0_Kapacitások\1_Fizikai_kapacitás\2020_2021\2020_10_01\[mer_partnereknek_2020_10_01_2021_09_30_rev_1.xls]Kiadási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7">
        <f>VLOOKUP(Y257,'U:\Kapacit_2\0_0_0_Kapacitások\1_Fizikai_kapacitás\2020_2021\2020_10_01\[mer_partnereknek_2020_10_01_2021_09_30_rev_1.xls]Kiadási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8">
        <f>VLOOKUP(Y258,'U:\Kapacit_2\0_0_0_Kapacitások\1_Fizikai_kapacitás\2020_2021\2020_10_01\[mer_partnereknek_2020_10_01_2021_09_30_rev_1.xls]Kiadási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59">
        <f>VLOOKUP(Y259,'U:\Kapacit_2\0_0_0_Kapacitások\1_Fizikai_kapacitás\2020_2021\2020_10_01\[mer_partnereknek_2020_10_01_2021_09_30_rev_1.xls]Kiadási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0">
        <f>VLOOKUP(Y260,'U:\Kapacit_2\0_0_0_Kapacitások\1_Fizikai_kapacitás\2020_2021\2020_10_01\[mer_partnereknek_2020_10_01_2021_09_30_rev_1.xls]Kiadási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1">
        <f>VLOOKUP(Y261,'U:\Kapacit_2\0_0_0_Kapacitások\1_Fizikai_kapacitás\2020_2021\2020_10_01\[mer_partnereknek_2020_10_01_2021_09_30_rev_1.xls]Kiadási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2">
        <f>VLOOKUP(Y262,'U:\Kapacit_2\0_0_0_Kapacitások\1_Fizikai_kapacitás\2020_2021\2020_10_01\[mer_partnereknek_2020_10_01_2021_09_30_rev_1.xls]Kiadási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3">
        <f>VLOOKUP(Y263,'U:\Kapacit_2\0_0_0_Kapacitások\1_Fizikai_kapacitás\2020_2021\2020_10_01\[mer_partnereknek_2020_10_01_2021_09_30_rev_1.xls]Kiadási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4">
        <f>VLOOKUP(Y264,'U:\Kapacit_2\0_0_0_Kapacitások\1_Fizikai_kapacitás\2020_2021\2020_10_01\[mer_partnereknek_2020_10_01_2021_09_30_rev_1.xls]Kiadási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5">
        <f>VLOOKUP(Y265,'U:\Kapacit_2\0_0_0_Kapacitások\1_Fizikai_kapacitás\2020_2021\2020_10_01\[mer_partnereknek_2020_10_01_2021_09_30_rev_1.xls]Kiadási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6">
        <f>VLOOKUP(Y266,'U:\Kapacit_2\0_0_0_Kapacitások\1_Fizikai_kapacitás\2020_2021\2020_10_01\[mer_partnereknek_2020_10_01_2021_09_30_rev_1.xls]Kiadási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7">
        <f>VLOOKUP(Y267,'U:\Kapacit_2\0_0_0_Kapacitások\1_Fizikai_kapacitás\2020_2021\2020_10_01\[mer_partnereknek_2020_10_01_2021_09_30_rev_1.xls]Kiadási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8">
        <f>VLOOKUP(Y268,'U:\Kapacit_2\0_0_0_Kapacitások\1_Fizikai_kapacitás\2020_2021\2020_10_01\[mer_partnereknek_2020_10_01_2021_09_30_rev_1.xls]Kiadási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69">
        <f>VLOOKUP(Y269,'U:\Kapacit_2\0_0_0_Kapacitások\1_Fizikai_kapacitás\2020_2021\2020_10_01\[mer_partnereknek_2020_10_01_2021_09_30_rev_1.xls]Kiadási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0">
        <f>VLOOKUP(Y270,'U:\Kapacit_2\0_0_0_Kapacitások\1_Fizikai_kapacitás\2020_2021\2020_10_01\[mer_partnereknek_2020_10_01_2021_09_30_rev_1.xls]Kiadási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1">
        <f>VLOOKUP(Y271,'U:\Kapacit_2\0_0_0_Kapacitások\1_Fizikai_kapacitás\2020_2021\2020_10_01\[mer_partnereknek_2020_10_01_2021_09_30_rev_1.xls]Kiadási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2">
        <f>VLOOKUP(Y272,'U:\Kapacit_2\0_0_0_Kapacitások\1_Fizikai_kapacitás\2020_2021\2020_10_01\[mer_partnereknek_2020_10_01_2021_09_30_rev_1.xls]Kiadási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3">
        <f>VLOOKUP(Y273,'U:\Kapacit_2\0_0_0_Kapacitások\1_Fizikai_kapacitás\2020_2021\2020_10_01\[mer_partnereknek_2020_10_01_2021_09_30_rev_1.xls]Kiadási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4">
        <f>VLOOKUP(Y274,'U:\Kapacit_2\0_0_0_Kapacitások\1_Fizikai_kapacitás\2020_2021\2020_10_01\[mer_partnereknek_2020_10_01_2021_09_30_rev_1.xls]Kiadási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5">
        <f>VLOOKUP(Y275,'U:\Kapacit_2\0_0_0_Kapacitások\1_Fizikai_kapacitás\2020_2021\2020_10_01\[mer_partnereknek_2020_10_01_2021_09_30_rev_1.xls]Kiadási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6">
        <f>VLOOKUP(Y276,'U:\Kapacit_2\0_0_0_Kapacitások\1_Fizikai_kapacitás\2020_2021\2020_10_01\[mer_partnereknek_2020_10_01_2021_09_30_rev_1.xls]Kiadási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7">
        <f>VLOOKUP(Y277,'U:\Kapacit_2\0_0_0_Kapacitások\1_Fizikai_kapacitás\2020_2021\2020_10_01\[mer_partnereknek_2020_10_01_2021_09_30_rev_1.xls]Kiadási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8">
        <f>VLOOKUP(Y278,'U:\Kapacit_2\0_0_0_Kapacitások\1_Fizikai_kapacitás\2020_2021\2020_10_01\[mer_partnereknek_2020_10_01_2021_09_30_rev_1.xls]Kiadási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79">
        <f>VLOOKUP(Y279,'U:\Kapacit_2\0_0_0_Kapacitások\1_Fizikai_kapacitás\2020_2021\2020_10_01\[mer_partnereknek_2020_10_01_2021_09_30_rev_1.xls]Kiadási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0">
        <f>VLOOKUP(Y280,'U:\Kapacit_2\0_0_0_Kapacitások\1_Fizikai_kapacitás\2020_2021\2020_10_01\[mer_partnereknek_2020_10_01_2021_09_30_rev_1.xls]Kiadási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1">
        <f>VLOOKUP(Y281,'U:\Kapacit_2\0_0_0_Kapacitások\1_Fizikai_kapacitás\2020_2021\2020_10_01\[mer_partnereknek_2020_10_01_2021_09_30_rev_1.xls]Kiadási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2">
        <f>VLOOKUP(Y282,'U:\Kapacit_2\0_0_0_Kapacitások\1_Fizikai_kapacitás\2020_2021\2020_10_01\[mer_partnereknek_2020_10_01_2021_09_30_rev_1.xls]Kiadási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3">
        <f>VLOOKUP(Y283,'U:\Kapacit_2\0_0_0_Kapacitások\1_Fizikai_kapacitás\2020_2021\2020_10_01\[mer_partnereknek_2020_10_01_2021_09_30_rev_1.xls]Kiadási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4">
        <f>VLOOKUP(Y284,'U:\Kapacit_2\0_0_0_Kapacitások\1_Fizikai_kapacitás\2020_2021\2020_10_01\[mer_partnereknek_2020_10_01_2021_09_30_rev_1.xls]Kiadási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5">
        <f>VLOOKUP(Y285,'U:\Kapacit_2\0_0_0_Kapacitások\1_Fizikai_kapacitás\2020_2021\2020_10_01\[mer_partnereknek_2020_10_01_2021_09_30_rev_1.xls]Kiadási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6">
        <f>VLOOKUP(Y286,'U:\Kapacit_2\0_0_0_Kapacitások\1_Fizikai_kapacitás\2020_2021\2020_10_01\[mer_partnereknek_2020_10_01_2021_09_30_rev_1.xls]Kiadási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7">
        <f>VLOOKUP(Y287,'U:\Kapacit_2\0_0_0_Kapacitások\1_Fizikai_kapacitás\2020_2021\2020_10_01\[mer_partnereknek_2020_10_01_2021_09_30_rev_1.xls]Kiadási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8">
        <f>VLOOKUP(Y288,'U:\Kapacit_2\0_0_0_Kapacitások\1_Fizikai_kapacitás\2020_2021\2020_10_01\[mer_partnereknek_2020_10_01_2021_09_30_rev_1.xls]Kiadási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89">
        <f>VLOOKUP(Y289,'U:\Kapacit_2\0_0_0_Kapacitások\1_Fizikai_kapacitás\2020_2021\2020_10_01\[mer_partnereknek_2020_10_01_2021_09_30_rev_1.xls]Kiadási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0">
        <f>VLOOKUP(Y290,'U:\Kapacit_2\0_0_0_Kapacitások\1_Fizikai_kapacitás\2020_2021\2020_10_01\[mer_partnereknek_2020_10_01_2021_09_30_rev_1.xls]Kiadási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1">
        <f>VLOOKUP(Y291,'U:\Kapacit_2\0_0_0_Kapacitások\1_Fizikai_kapacitás\2020_2021\2020_10_01\[mer_partnereknek_2020_10_01_2021_09_30_rev_1.xls]Kiadási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2">
        <f>VLOOKUP(Y292,'U:\Kapacit_2\0_0_0_Kapacitások\1_Fizikai_kapacitás\2020_2021\2020_10_01\[mer_partnereknek_2020_10_01_2021_09_30_rev_1.xls]Kiadási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3">
        <f>VLOOKUP(Y293,'U:\Kapacit_2\0_0_0_Kapacitások\1_Fizikai_kapacitás\2020_2021\2020_10_01\[mer_partnereknek_2020_10_01_2021_09_30_rev_1.xls]Kiadási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4">
        <f>VLOOKUP(Y294,'U:\Kapacit_2\0_0_0_Kapacitások\1_Fizikai_kapacitás\2020_2021\2020_10_01\[mer_partnereknek_2020_10_01_2021_09_30_rev_1.xls]Kiadási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5">
        <f>VLOOKUP(Y295,'U:\Kapacit_2\0_0_0_Kapacitások\1_Fizikai_kapacitás\2020_2021\2020_10_01\[mer_partnereknek_2020_10_01_2021_09_30_rev_1.xls]Kiadási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6">
        <f>VLOOKUP(Y296,'U:\Kapacit_2\0_0_0_Kapacitások\1_Fizikai_kapacitás\2020_2021\2020_10_01\[mer_partnereknek_2020_10_01_2021_09_30_rev_1.xls]Kiadási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7">
        <f>VLOOKUP(Y297,'U:\Kapacit_2\0_0_0_Kapacitások\1_Fizikai_kapacitás\2020_2021\2020_10_01\[mer_partnereknek_2020_10_01_2021_09_30_rev_1.xls]Kiadási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8">
        <f>VLOOKUP(Y298,'U:\Kapacit_2\0_0_0_Kapacitások\1_Fizikai_kapacitás\2020_2021\2020_10_01\[mer_partnereknek_2020_10_01_2021_09_30_rev_1.xls]Kiadási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299">
        <f>VLOOKUP(Y299,'U:\Kapacit_2\0_0_0_Kapacitások\1_Fizikai_kapacitás\2020_2021\2020_10_01\[mer_partnereknek_2020_10_01_2021_09_30_rev_1.xls]Kiadási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0">
        <f>VLOOKUP(Y300,'U:\Kapacit_2\0_0_0_Kapacitások\1_Fizikai_kapacitás\2020_2021\2020_10_01\[mer_partnereknek_2020_10_01_2021_09_30_rev_1.xls]Kiadási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1">
        <f>VLOOKUP(Y301,'U:\Kapacit_2\0_0_0_Kapacitások\1_Fizikai_kapacitás\2020_2021\2020_10_01\[mer_partnereknek_2020_10_01_2021_09_30_rev_1.xls]Kiadási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2">
        <f>VLOOKUP(Y302,'U:\Kapacit_2\0_0_0_Kapacitások\1_Fizikai_kapacitás\2020_2021\2020_10_01\[mer_partnereknek_2020_10_01_2021_09_30_rev_1.xls]Kiadási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3">
        <f>VLOOKUP(Y303,'U:\Kapacit_2\0_0_0_Kapacitások\1_Fizikai_kapacitás\2020_2021\2020_10_01\[mer_partnereknek_2020_10_01_2021_09_30_rev_1.xls]Kiadási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4">
        <f>VLOOKUP(Y304,'U:\Kapacit_2\0_0_0_Kapacitások\1_Fizikai_kapacitás\2020_2021\2020_10_01\[mer_partnereknek_2020_10_01_2021_09_30_rev_1.xls]Kiadási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5">
        <f>VLOOKUP(Y305,'U:\Kapacit_2\0_0_0_Kapacitások\1_Fizikai_kapacitás\2020_2021\2020_10_01\[mer_partnereknek_2020_10_01_2021_09_30_rev_1.xls]Kiadási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6">
        <f>VLOOKUP(Y306,'U:\Kapacit_2\0_0_0_Kapacitások\1_Fizikai_kapacitás\2020_2021\2020_10_01\[mer_partnereknek_2020_10_01_2021_09_30_rev_1.xls]Kiadási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7">
        <f>VLOOKUP(Y307,'U:\Kapacit_2\0_0_0_Kapacitások\1_Fizikai_kapacitás\2020_2021\2020_10_01\[mer_partnereknek_2020_10_01_2021_09_30_rev_1.xls]Kiadási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8">
        <f>VLOOKUP(Y308,'U:\Kapacit_2\0_0_0_Kapacitások\1_Fizikai_kapacitás\2020_2021\2020_10_01\[mer_partnereknek_2020_10_01_2021_09_30_rev_1.xls]Kiadási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09">
        <f>VLOOKUP(Y309,'U:\Kapacit_2\0_0_0_Kapacitások\1_Fizikai_kapacitás\2020_2021\2020_10_01\[mer_partnereknek_2020_10_01_2021_09_30_rev_1.xls]Kiadási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0">
        <f>VLOOKUP(Y310,'U:\Kapacit_2\0_0_0_Kapacitások\1_Fizikai_kapacitás\2020_2021\2020_10_01\[mer_partnereknek_2020_10_01_2021_09_30_rev_1.xls]Kiadási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1">
        <f>VLOOKUP(Y311,'U:\Kapacit_2\0_0_0_Kapacitások\1_Fizikai_kapacitás\2020_2021\2020_10_01\[mer_partnereknek_2020_10_01_2021_09_30_rev_1.xls]Kiadási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2">
        <f>VLOOKUP(Y312,'U:\Kapacit_2\0_0_0_Kapacitások\1_Fizikai_kapacitás\2020_2021\2020_10_01\[mer_partnereknek_2020_10_01_2021_09_30_rev_1.xls]Kiadási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3">
        <f>VLOOKUP(Y313,'U:\Kapacit_2\0_0_0_Kapacitások\1_Fizikai_kapacitás\2020_2021\2020_10_01\[mer_partnereknek_2020_10_01_2021_09_30_rev_1.xls]Kiadási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4">
        <f>VLOOKUP(Y314,'U:\Kapacit_2\0_0_0_Kapacitások\1_Fizikai_kapacitás\2020_2021\2020_10_01\[mer_partnereknek_2020_10_01_2021_09_30_rev_1.xls]Kiadási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5">
        <f>VLOOKUP(Y315,'U:\Kapacit_2\0_0_0_Kapacitások\1_Fizikai_kapacitás\2020_2021\2020_10_01\[mer_partnereknek_2020_10_01_2021_09_30_rev_1.xls]Kiadási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6">
        <f>VLOOKUP(Y316,'U:\Kapacit_2\0_0_0_Kapacitások\1_Fizikai_kapacitás\2020_2021\2020_10_01\[mer_partnereknek_2020_10_01_2021_09_30_rev_1.xls]Kiadási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7">
        <f>VLOOKUP(Y317,'U:\Kapacit_2\0_0_0_Kapacitások\1_Fizikai_kapacitás\2020_2021\2020_10_01\[mer_partnereknek_2020_10_01_2021_09_30_rev_1.xls]Kiadási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8">
        <f>VLOOKUP(Y318,'U:\Kapacit_2\0_0_0_Kapacitások\1_Fizikai_kapacitás\2020_2021\2020_10_01\[mer_partnereknek_2020_10_01_2021_09_30_rev_1.xls]Kiadási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19">
        <f>VLOOKUP(Y319,'U:\Kapacit_2\0_0_0_Kapacitások\1_Fizikai_kapacitás\2020_2021\2020_10_01\[mer_partnereknek_2020_10_01_2021_09_30_rev_1.xls]Kiadási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0">
        <f>VLOOKUP(Y320,'U:\Kapacit_2\0_0_0_Kapacitások\1_Fizikai_kapacitás\2020_2021\2020_10_01\[mer_partnereknek_2020_10_01_2021_09_30_rev_1.xls]Kiadási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1">
        <f>VLOOKUP(Y321,'U:\Kapacit_2\0_0_0_Kapacitások\1_Fizikai_kapacitás\2020_2021\2020_10_01\[mer_partnereknek_2020_10_01_2021_09_30_rev_1.xls]Kiadási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2">
        <f>VLOOKUP(Y322,'U:\Kapacit_2\0_0_0_Kapacitások\1_Fizikai_kapacitás\2020_2021\2020_10_01\[mer_partnereknek_2020_10_01_2021_09_30_rev_1.xls]Kiadási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3">
        <f>VLOOKUP(Y323,'U:\Kapacit_2\0_0_0_Kapacitások\1_Fizikai_kapacitás\2020_2021\2020_10_01\[mer_partnereknek_2020_10_01_2021_09_30_rev_1.xls]Kiadási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4">
        <f>VLOOKUP(Y324,'U:\Kapacit_2\0_0_0_Kapacitások\1_Fizikai_kapacitás\2020_2021\2020_10_01\[mer_partnereknek_2020_10_01_2021_09_30_rev_1.xls]Kiadási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5">
        <f>VLOOKUP(Y325,'U:\Kapacit_2\0_0_0_Kapacitások\1_Fizikai_kapacitás\2020_2021\2020_10_01\[mer_partnereknek_2020_10_01_2021_09_30_rev_1.xls]Kiadási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6">
        <f>VLOOKUP(Y326,'U:\Kapacit_2\0_0_0_Kapacitások\1_Fizikai_kapacitás\2020_2021\2020_10_01\[mer_partnereknek_2020_10_01_2021_09_30_rev_1.xls]Kiadási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7">
        <f>VLOOKUP(Y327,'U:\Kapacit_2\0_0_0_Kapacitások\1_Fizikai_kapacitás\2020_2021\2020_10_01\[mer_partnereknek_2020_10_01_2021_09_30_rev_1.xls]Kiadási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8">
        <f>VLOOKUP(Y328,'U:\Kapacit_2\0_0_0_Kapacitások\1_Fizikai_kapacitás\2020_2021\2020_10_01\[mer_partnereknek_2020_10_01_2021_09_30_rev_1.xls]Kiadási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29">
        <f>VLOOKUP(Y329,'U:\Kapacit_2\0_0_0_Kapacitások\1_Fizikai_kapacitás\2020_2021\2020_10_01\[mer_partnereknek_2020_10_01_2021_09_30_rev_1.xls]Kiadási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0">
        <f>VLOOKUP(Y330,'U:\Kapacit_2\0_0_0_Kapacitások\1_Fizikai_kapacitás\2020_2021\2020_10_01\[mer_partnereknek_2020_10_01_2021_09_30_rev_1.xls]Kiadási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1">
        <f>VLOOKUP(Y331,'U:\Kapacit_2\0_0_0_Kapacitások\1_Fizikai_kapacitás\2020_2021\2020_10_01\[mer_partnereknek_2020_10_01_2021_09_30_rev_1.xls]Kiadási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2">
        <f>VLOOKUP(Y332,'U:\Kapacit_2\0_0_0_Kapacitások\1_Fizikai_kapacitás\2020_2021\2020_10_01\[mer_partnereknek_2020_10_01_2021_09_30_rev_1.xls]Kiadási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3">
        <f>VLOOKUP(Y333,'U:\Kapacit_2\0_0_0_Kapacitások\1_Fizikai_kapacitás\2020_2021\2020_10_01\[mer_partnereknek_2020_10_01_2021_09_30_rev_1.xls]Kiadási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4">
        <f>VLOOKUP(Y334,'U:\Kapacit_2\0_0_0_Kapacitások\1_Fizikai_kapacitás\2020_2021\2020_10_01\[mer_partnereknek_2020_10_01_2021_09_30_rev_1.xls]Kiadási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5">
        <f>VLOOKUP(Y335,'U:\Kapacit_2\0_0_0_Kapacitások\1_Fizikai_kapacitás\2020_2021\2020_10_01\[mer_partnereknek_2020_10_01_2021_09_30_rev_1.xls]Kiadási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6">
        <f>VLOOKUP(Y336,'U:\Kapacit_2\0_0_0_Kapacitások\1_Fizikai_kapacitás\2020_2021\2020_10_01\[mer_partnereknek_2020_10_01_2021_09_30_rev_1.xls]Kiadási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7">
        <f>VLOOKUP(Y337,'U:\Kapacit_2\0_0_0_Kapacitások\1_Fizikai_kapacitás\2020_2021\2020_10_01\[mer_partnereknek_2020_10_01_2021_09_30_rev_1.xls]Kiadási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8">
        <f>VLOOKUP(Y338,'U:\Kapacit_2\0_0_0_Kapacitások\1_Fizikai_kapacitás\2020_2021\2020_10_01\[mer_partnereknek_2020_10_01_2021_09_30_rev_1.xls]Kiadási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39">
        <f>VLOOKUP(Y339,'U:\Kapacit_2\0_0_0_Kapacitások\1_Fizikai_kapacitás\2020_2021\2020_10_01\[mer_partnereknek_2020_10_01_2021_09_30_rev_1.xls]Kiadási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0">
        <f>VLOOKUP(Y340,'U:\Kapacit_2\0_0_0_Kapacitások\1_Fizikai_kapacitás\2020_2021\2020_10_01\[mer_partnereknek_2020_10_01_2021_09_30_rev_1.xls]Kiadási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1">
        <f>VLOOKUP(Y341,'U:\Kapacit_2\0_0_0_Kapacitások\1_Fizikai_kapacitás\2020_2021\2020_10_01\[mer_partnereknek_2020_10_01_2021_09_30_rev_1.xls]Kiadási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2">
        <f>VLOOKUP(Y342,'U:\Kapacit_2\0_0_0_Kapacitások\1_Fizikai_kapacitás\2020_2021\2020_10_01\[mer_partnereknek_2020_10_01_2021_09_30_rev_1.xls]Kiadási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3">
        <f>VLOOKUP(Y343,'U:\Kapacit_2\0_0_0_Kapacitások\1_Fizikai_kapacitás\2020_2021\2020_10_01\[mer_partnereknek_2020_10_01_2021_09_30_rev_1.xls]Kiadási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4">
        <f>VLOOKUP(Y344,'U:\Kapacit_2\0_0_0_Kapacitások\1_Fizikai_kapacitás\2020_2021\2020_10_01\[mer_partnereknek_2020_10_01_2021_09_30_rev_1.xls]Kiadási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5">
        <f>VLOOKUP(Y345,'U:\Kapacit_2\0_0_0_Kapacitások\1_Fizikai_kapacitás\2020_2021\2020_10_01\[mer_partnereknek_2020_10_01_2021_09_30_rev_1.xls]Kiadási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6">
        <f>VLOOKUP(Y346,'U:\Kapacit_2\0_0_0_Kapacitások\1_Fizikai_kapacitás\2020_2021\2020_10_01\[mer_partnereknek_2020_10_01_2021_09_30_rev_1.xls]Kiadási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7">
        <f>VLOOKUP(Y347,'U:\Kapacit_2\0_0_0_Kapacitások\1_Fizikai_kapacitás\2020_2021\2020_10_01\[mer_partnereknek_2020_10_01_2021_09_30_rev_1.xls]Kiadási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8">
        <f>VLOOKUP(Y348,'U:\Kapacit_2\0_0_0_Kapacitások\1_Fizikai_kapacitás\2020_2021\2020_10_01\[mer_partnereknek_2020_10_01_2021_09_30_rev_1.xls]Kiadási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49">
        <f>VLOOKUP(Y349,'U:\Kapacit_2\0_0_0_Kapacitások\1_Fizikai_kapacitás\2020_2021\2020_10_01\[mer_partnereknek_2020_10_01_2021_09_30_rev_1.xls]Kiadási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0">
        <f>VLOOKUP(Y350,'U:\Kapacit_2\0_0_0_Kapacitások\1_Fizikai_kapacitás\2020_2021\2020_10_01\[mer_partnereknek_2020_10_01_2021_09_30_rev_1.xls]Kiadási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1">
        <f>VLOOKUP(Y351,'U:\Kapacit_2\0_0_0_Kapacitások\1_Fizikai_kapacitás\2020_2021\2020_10_01\[mer_partnereknek_2020_10_01_2021_09_30_rev_1.xls]Kiadási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2">
        <f>VLOOKUP(Y352,'U:\Kapacit_2\0_0_0_Kapacitások\1_Fizikai_kapacitás\2020_2021\2020_10_01\[mer_partnereknek_2020_10_01_2021_09_30_rev_1.xls]Kiadási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3">
        <f>VLOOKUP(Y353,'U:\Kapacit_2\0_0_0_Kapacitások\1_Fizikai_kapacitás\2020_2021\2020_10_01\[mer_partnereknek_2020_10_01_2021_09_30_rev_1.xls]Kiadási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4">
        <f>VLOOKUP(Y354,'U:\Kapacit_2\0_0_0_Kapacitások\1_Fizikai_kapacitás\2020_2021\2020_10_01\[mer_partnereknek_2020_10_01_2021_09_30_rev_1.xls]Kiadási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5">
        <f>VLOOKUP(Y355,'U:\Kapacit_2\0_0_0_Kapacitások\1_Fizikai_kapacitás\2020_2021\2020_10_01\[mer_partnereknek_2020_10_01_2021_09_30_rev_1.xls]Kiadási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6">
        <f>VLOOKUP(Y356,'U:\Kapacit_2\0_0_0_Kapacitások\1_Fizikai_kapacitás\2020_2021\2020_10_01\[mer_partnereknek_2020_10_01_2021_09_30_rev_1.xls]Kiadási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7">
        <f>VLOOKUP(Y357,'U:\Kapacit_2\0_0_0_Kapacitások\1_Fizikai_kapacitás\2020_2021\2020_10_01\[mer_partnereknek_2020_10_01_2021_09_30_rev_1.xls]Kiadási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8">
        <f>VLOOKUP(Y358,'U:\Kapacit_2\0_0_0_Kapacitások\1_Fizikai_kapacitás\2020_2021\2020_10_01\[mer_partnereknek_2020_10_01_2021_09_30_rev_1.xls]Kiadási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59">
        <f>VLOOKUP(Y359,'U:\Kapacit_2\0_0_0_Kapacitások\1_Fizikai_kapacitás\2020_2021\2020_10_01\[mer_partnereknek_2020_10_01_2021_09_30_rev_1.xls]Kiadási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0">
        <f>VLOOKUP(Y360,'U:\Kapacit_2\0_0_0_Kapacitások\1_Fizikai_kapacitás\2020_2021\2020_10_01\[mer_partnereknek_2020_10_01_2021_09_30_rev_1.xls]Kiadási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1">
        <f>VLOOKUP(Y361,'U:\Kapacit_2\0_0_0_Kapacitások\1_Fizikai_kapacitás\2020_2021\2020_10_01\[mer_partnereknek_2020_10_01_2021_09_30_rev_1.xls]Kiadási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2">
        <f>VLOOKUP(Y362,'U:\Kapacit_2\0_0_0_Kapacitások\1_Fizikai_kapacitás\2020_2021\2020_10_01\[mer_partnereknek_2020_10_01_2021_09_30_rev_1.xls]Kiadási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3">
        <f>VLOOKUP(Y363,'U:\Kapacit_2\0_0_0_Kapacitások\1_Fizikai_kapacitás\2020_2021\2020_10_01\[mer_partnereknek_2020_10_01_2021_09_30_rev_1.xls]Kiadási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4">
        <f>VLOOKUP(Y364,'U:\Kapacit_2\0_0_0_Kapacitások\1_Fizikai_kapacitás\2020_2021\2020_10_01\[mer_partnereknek_2020_10_01_2021_09_30_rev_1.xls]Kiadási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5">
        <f>VLOOKUP(Y365,'U:\Kapacit_2\0_0_0_Kapacitások\1_Fizikai_kapacitás\2020_2021\2020_10_01\[mer_partnereknek_2020_10_01_2021_09_30_rev_1.xls]Kiadási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6">
        <f>VLOOKUP(Y366,'U:\Kapacit_2\0_0_0_Kapacitások\1_Fizikai_kapacitás\2020_2021\2020_10_01\[mer_partnereknek_2020_10_01_2021_09_30_rev_1.xls]Kiadási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7">
        <f>VLOOKUP(Y367,'U:\Kapacit_2\0_0_0_Kapacitások\1_Fizikai_kapacitás\2020_2021\2020_10_01\[mer_partnereknek_2020_10_01_2021_09_30_rev_1.xls]Kiadási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8">
        <f>VLOOKUP(Y368,'U:\Kapacit_2\0_0_0_Kapacitások\1_Fizikai_kapacitás\2020_2021\2020_10_01\[mer_partnereknek_2020_10_01_2021_09_30_rev_1.xls]Kiadási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69">
        <f>VLOOKUP(Y369,'U:\Kapacit_2\0_0_0_Kapacitások\1_Fizikai_kapacitás\2020_2021\2020_10_01\[mer_partnereknek_2020_10_01_2021_09_30_rev_1.xls]Kiadási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0">
        <f>VLOOKUP(Y370,'U:\Kapacit_2\0_0_0_Kapacitások\1_Fizikai_kapacitás\2020_2021\2020_10_01\[mer_partnereknek_2020_10_01_2021_09_30_rev_1.xls]Kiadási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1">
        <f>VLOOKUP(Y371,'U:\Kapacit_2\0_0_0_Kapacitások\1_Fizikai_kapacitás\2020_2021\2020_10_01\[mer_partnereknek_2020_10_01_2021_09_30_rev_1.xls]Kiadási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2">
        <f>VLOOKUP(Y372,'U:\Kapacit_2\0_0_0_Kapacitások\1_Fizikai_kapacitás\2020_2021\2020_10_01\[mer_partnereknek_2020_10_01_2021_09_30_rev_1.xls]Kiadási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3">
        <f>VLOOKUP(Y373,'U:\Kapacit_2\0_0_0_Kapacitások\1_Fizikai_kapacitás\2020_2021\2020_10_01\[mer_partnereknek_2020_10_01_2021_09_30_rev_1.xls]Kiadási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4">
        <f>VLOOKUP(Y374,'U:\Kapacit_2\0_0_0_Kapacitások\1_Fizikai_kapacitás\2020_2021\2020_10_01\[mer_partnereknek_2020_10_01_2021_09_30_rev_1.xls]Kiadási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5">
        <f>VLOOKUP(Y375,'U:\Kapacit_2\0_0_0_Kapacitások\1_Fizikai_kapacitás\2020_2021\2020_10_01\[mer_partnereknek_2020_10_01_2021_09_30_rev_1.xls]Kiadási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6">
        <f>VLOOKUP(Y376,'U:\Kapacit_2\0_0_0_Kapacitások\1_Fizikai_kapacitás\2020_2021\2020_10_01\[mer_partnereknek_2020_10_01_2021_09_30_rev_1.xls]Kiadási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7">
        <f>VLOOKUP(Y377,'U:\Kapacit_2\0_0_0_Kapacitások\1_Fizikai_kapacitás\2020_2021\2020_10_01\[mer_partnereknek_2020_10_01_2021_09_30_rev_1.xls]Kiadási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8">
        <f>VLOOKUP(Y378,'U:\Kapacit_2\0_0_0_Kapacitások\1_Fizikai_kapacitás\2020_2021\2020_10_01\[mer_partnereknek_2020_10_01_2021_09_30_rev_1.xls]Kiadási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79">
        <f>VLOOKUP(Y379,'U:\Kapacit_2\0_0_0_Kapacitások\1_Fizikai_kapacitás\2020_2021\2020_10_01\[mer_partnereknek_2020_10_01_2021_09_30_rev_1.xls]Kiadási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0">
        <f>VLOOKUP(Y380,'U:\Kapacit_2\0_0_0_Kapacitások\1_Fizikai_kapacitás\2020_2021\2020_10_01\[mer_partnereknek_2020_10_01_2021_09_30_rev_1.xls]Kiadási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1">
        <f>VLOOKUP(Y381,'U:\Kapacit_2\0_0_0_Kapacitások\1_Fizikai_kapacitás\2020_2021\2020_10_01\[mer_partnereknek_2020_10_01_2021_09_30_rev_1.xls]Kiadási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2">
        <f>VLOOKUP(Y382,'U:\Kapacit_2\0_0_0_Kapacitások\1_Fizikai_kapacitás\2020_2021\2020_10_01\[mer_partnereknek_2020_10_01_2021_09_30_rev_1.xls]Kiadási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3">
        <f>VLOOKUP(Y383,'U:\Kapacit_2\0_0_0_Kapacitások\1_Fizikai_kapacitás\2020_2021\2020_10_01\[mer_partnereknek_2020_10_01_2021_09_30_rev_1.xls]Kiadási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4">
        <f>VLOOKUP(Y384,'U:\Kapacit_2\0_0_0_Kapacitások\1_Fizikai_kapacitás\2020_2021\2020_10_01\[mer_partnereknek_2020_10_01_2021_09_30_rev_1.xls]Kiadási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5">
        <f>VLOOKUP(Y385,'U:\Kapacit_2\0_0_0_Kapacitások\1_Fizikai_kapacitás\2020_2021\2020_10_01\[mer_partnereknek_2020_10_01_2021_09_30_rev_1.xls]Kiadási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6">
        <f>VLOOKUP(Y386,'U:\Kapacit_2\0_0_0_Kapacitások\1_Fizikai_kapacitás\2020_2021\2020_10_01\[mer_partnereknek_2020_10_01_2021_09_30_rev_1.xls]Kiadási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7">
        <f>VLOOKUP(Y387,'U:\Kapacit_2\0_0_0_Kapacitások\1_Fizikai_kapacitás\2020_2021\2020_10_01\[mer_partnereknek_2020_10_01_2021_09_30_rev_1.xls]Kiadási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8">
        <f>VLOOKUP(Y388,'U:\Kapacit_2\0_0_0_Kapacitások\1_Fizikai_kapacitás\2020_2021\2020_10_01\[mer_partnereknek_2020_10_01_2021_09_30_rev_1.xls]Kiadási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89">
        <f>VLOOKUP(Y389,'U:\Kapacit_2\0_0_0_Kapacitások\1_Fizikai_kapacitás\2020_2021\2020_10_01\[mer_partnereknek_2020_10_01_2021_09_30_rev_1.xls]Kiadási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0">
        <f>VLOOKUP(Y390,'U:\Kapacit_2\0_0_0_Kapacitások\1_Fizikai_kapacitás\2020_2021\2020_10_01\[mer_partnereknek_2020_10_01_2021_09_30_rev_1.xls]Kiadási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1">
        <f>VLOOKUP(Y391,'U:\Kapacit_2\0_0_0_Kapacitások\1_Fizikai_kapacitás\2020_2021\2020_10_01\[mer_partnereknek_2020_10_01_2021_09_30_rev_1.xls]Kiadási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2">
        <f>VLOOKUP(Y392,'U:\Kapacit_2\0_0_0_Kapacitások\1_Fizikai_kapacitás\2020_2021\2020_10_01\[mer_partnereknek_2020_10_01_2021_09_30_rev_1.xls]Kiadási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3">
        <f>VLOOKUP(Y393,'U:\Kapacit_2\0_0_0_Kapacitások\1_Fizikai_kapacitás\2020_2021\2020_10_01\[mer_partnereknek_2020_10_01_2021_09_30_rev_1.xls]Kiadási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4">
        <f>VLOOKUP(Y394,'U:\Kapacit_2\0_0_0_Kapacitások\1_Fizikai_kapacitás\2020_2021\2020_10_01\[mer_partnereknek_2020_10_01_2021_09_30_rev_1.xls]Kiadási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5">
        <f>VLOOKUP(Y395,'U:\Kapacit_2\0_0_0_Kapacitások\1_Fizikai_kapacitás\2020_2021\2020_10_01\[mer_partnereknek_2020_10_01_2021_09_30_rev_1.xls]Kiadási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6">
        <f>VLOOKUP(Y396,'U:\Kapacit_2\0_0_0_Kapacitások\1_Fizikai_kapacitás\2020_2021\2020_10_01\[mer_partnereknek_2020_10_01_2021_09_30_rev_1.xls]Kiadási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7">
        <f>VLOOKUP(Y397,'U:\Kapacit_2\0_0_0_Kapacitások\1_Fizikai_kapacitás\2020_2021\2020_10_01\[mer_partnereknek_2020_10_01_2021_09_30_rev_1.xls]Kiadási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8">
        <f>VLOOKUP(Y398,'U:\Kapacit_2\0_0_0_Kapacitások\1_Fizikai_kapacitás\2020_2021\2020_10_01\[mer_partnereknek_2020_10_01_2021_09_30_rev_1.xls]Kiadási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399">
        <f>VLOOKUP(Y399,'U:\Kapacit_2\0_0_0_Kapacitások\1_Fizikai_kapacitás\2020_2021\2020_10_01\[mer_partnereknek_2020_10_01_2021_09_30_rev_1.xls]Kiadási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0">
        <f>VLOOKUP(Y400,'U:\Kapacit_2\0_0_0_Kapacitások\1_Fizikai_kapacitás\2020_2021\2020_10_01\[mer_partnereknek_2020_10_01_2021_09_30_rev_1.xls]Kiadási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1">
        <f>VLOOKUP(Y401,'U:\Kapacit_2\0_0_0_Kapacitások\1_Fizikai_kapacitás\2020_2021\2020_10_01\[mer_partnereknek_2020_10_01_2021_09_30_rev_1.xls]Kiadási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2">
        <f>VLOOKUP(Y402,'U:\Kapacit_2\0_0_0_Kapacitások\1_Fizikai_kapacitás\2020_2021\2020_10_01\[mer_partnereknek_2020_10_01_2021_09_30_rev_1.xls]Kiadási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3">
        <f>VLOOKUP(Y403,'U:\Kapacit_2\0_0_0_Kapacitások\1_Fizikai_kapacitás\2020_2021\2020_10_01\[mer_partnereknek_2020_10_01_2021_09_30_rev_1.xls]Kiadási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4">
        <f>VLOOKUP(Y404,'U:\Kapacit_2\0_0_0_Kapacitások\1_Fizikai_kapacitás\2020_2021\2020_10_01\[mer_partnereknek_2020_10_01_2021_09_30_rev_1.xls]Kiadási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5">
        <f>VLOOKUP(Y405,'U:\Kapacit_2\0_0_0_Kapacitások\1_Fizikai_kapacitás\2020_2021\2020_10_01\[mer_partnereknek_2020_10_01_2021_09_30_rev_1.xls]Kiadási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6">
        <f>VLOOKUP(Y406,'U:\Kapacit_2\0_0_0_Kapacitások\1_Fizikai_kapacitás\2020_2021\2020_10_01\[mer_partnereknek_2020_10_01_2021_09_30_rev_1.xls]Kiadási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7">
        <f>VLOOKUP(Y407,'U:\Kapacit_2\0_0_0_Kapacitások\1_Fizikai_kapacitás\2020_2021\2020_10_01\[mer_partnereknek_2020_10_01_2021_09_30_rev_1.xls]Kiadási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8">
        <f>VLOOKUP(Y408,'U:\Kapacit_2\0_0_0_Kapacitások\1_Fizikai_kapacitás\2020_2021\2020_10_01\[mer_partnereknek_2020_10_01_2021_09_30_rev_1.xls]Kiadási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09">
        <f>VLOOKUP(Y409,'U:\Kapacit_2\0_0_0_Kapacitások\1_Fizikai_kapacitás\2020_2021\2020_10_01\[mer_partnereknek_2020_10_01_2021_09_30_rev_1.xls]Kiadási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0">
        <f>VLOOKUP(Y410,'U:\Kapacit_2\0_0_0_Kapacitások\1_Fizikai_kapacitás\2020_2021\2020_10_01\[mer_partnereknek_2020_10_01_2021_09_30_rev_1.xls]Kiadási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1">
        <f>VLOOKUP(Y411,'U:\Kapacit_2\0_0_0_Kapacitások\1_Fizikai_kapacitás\2020_2021\2020_10_01\[mer_partnereknek_2020_10_01_2021_09_30_rev_1.xls]Kiadási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2">
        <f>VLOOKUP(Y412,'U:\Kapacit_2\0_0_0_Kapacitások\1_Fizikai_kapacitás\2020_2021\2020_10_01\[mer_partnereknek_2020_10_01_2021_09_30_rev_1.xls]Kiadási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3">
        <f>VLOOKUP(Y413,'U:\Kapacit_2\0_0_0_Kapacitások\1_Fizikai_kapacitás\2020_2021\2020_10_01\[mer_partnereknek_2020_10_01_2021_09_30_rev_1.xls]Kiadási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4">
        <f>VLOOKUP(Y414,'U:\Kapacit_2\0_0_0_Kapacitások\1_Fizikai_kapacitás\2020_2021\2020_10_01\[mer_partnereknek_2020_10_01_2021_09_30_rev_1.xls]Kiadási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5">
        <f>VLOOKUP(Y415,'U:\Kapacit_2\0_0_0_Kapacitások\1_Fizikai_kapacitás\2020_2021\2020_10_01\[mer_partnereknek_2020_10_01_2021_09_30_rev_1.xls]Kiadási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6">
        <f>VLOOKUP(Y416,'U:\Kapacit_2\0_0_0_Kapacitások\1_Fizikai_kapacitás\2020_2021\2020_10_01\[mer_partnereknek_2020_10_01_2021_09_30_rev_1.xls]Kiadási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7">
        <f>VLOOKUP(Y417,'U:\Kapacit_2\0_0_0_Kapacitások\1_Fizikai_kapacitás\2020_2021\2020_10_01\[mer_partnereknek_2020_10_01_2021_09_30_rev_1.xls]Kiadási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8">
        <f>VLOOKUP(Y418,'U:\Kapacit_2\0_0_0_Kapacitások\1_Fizikai_kapacitás\2020_2021\2020_10_01\[mer_partnereknek_2020_10_01_2021_09_30_rev_1.xls]Kiadási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19">
        <f>VLOOKUP(Y419,'U:\Kapacit_2\0_0_0_Kapacitások\1_Fizikai_kapacitás\2020_2021\2020_10_01\[mer_partnereknek_2020_10_01_2021_09_30_rev_1.xls]Kiadási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0">
        <v>11.351146</v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1">
        <f>VLOOKUP(Y421,'U:\Kapacit_2\0_0_0_Kapacitások\1_Fizikai_kapacitás\2020_2021\2020_10_01\[mer_partnereknek_2020_10_01_2021_09_30_rev_1.xls]Kiadási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2">
        <f>VLOOKUP(Y422,'U:\Kapacit_2\0_0_0_Kapacitások\1_Fizikai_kapacitás\2020_2021\2020_10_01\[mer_partnereknek_2020_10_01_2021_09_30_rev_1.xls]Kiadási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3">
        <f>VLOOKUP(Y423,'U:\Kapacit_2\0_0_0_Kapacitások\1_Fizikai_kapacitás\2020_2021\2020_10_01\[mer_partnereknek_2020_10_01_2021_09_30_rev_1.xls]Kiadási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4">
        <f>VLOOKUP(Y424,'U:\Kapacit_2\0_0_0_Kapacitások\1_Fizikai_kapacitás\2020_2021\2020_10_01\[mer_partnereknek_2020_10_01_2021_09_30_rev_1.xls]Kiadási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5">
        <f>VLOOKUP(Y425,'U:\Kapacit_2\0_0_0_Kapacitások\1_Fizikai_kapacitás\2020_2021\2020_10_01\[mer_partnereknek_2020_10_01_2021_09_30_rev_1.xls]Kiadási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6">
        <f>VLOOKUP(Y426,'U:\Kapacit_2\0_0_0_Kapacitások\1_Fizikai_kapacitás\2020_2021\2020_10_01\[mer_partnereknek_2020_10_01_2021_09_30_rev_1.xls]Kiadási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7">
        <f>VLOOKUP(Y427,'U:\Kapacit_2\0_0_0_Kapacitások\1_Fizikai_kapacitás\2020_2021\2020_10_01\[mer_partnereknek_2020_10_01_2021_09_30_rev_1.xls]Kiadási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8">
        <f>VLOOKUP(Y428,'U:\Kapacit_2\0_0_0_Kapacitások\1_Fizikai_kapacitás\2020_2021\2020_10_01\[mer_partnereknek_2020_10_01_2021_09_30_rev_1.xls]Kiadási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29">
        <f>VLOOKUP(Y429,'U:\Kapacit_2\0_0_0_Kapacitások\1_Fizikai_kapacitás\2020_2021\2020_10_01\[mer_partnereknek_2020_10_01_2021_09_30_rev_1.xls]Kiadási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0">
        <f>VLOOKUP(Y430,'U:\Kapacit_2\0_0_0_Kapacitások\1_Fizikai_kapacitás\2020_2021\2020_10_01\[mer_partnereknek_2020_10_01_2021_09_30_rev_1.xls]Kiadási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1">
        <f>VLOOKUP(Y431,'U:\Kapacit_2\0_0_0_Kapacitások\1_Fizikai_kapacitás\2020_2021\2020_10_01\[mer_partnereknek_2020_10_01_2021_09_30_rev_1.xls]Kiadási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2">
        <f>VLOOKUP(Y432,'U:\Kapacit_2\0_0_0_Kapacitások\1_Fizikai_kapacitás\2020_2021\2020_10_01\[mer_partnereknek_2020_10_01_2021_09_30_rev_1.xls]Kiadási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3">
        <f>VLOOKUP(Y433,'U:\Kapacit_2\0_0_0_Kapacitások\1_Fizikai_kapacitás\2020_2021\2020_10_01\[mer_partnereknek_2020_10_01_2021_09_30_rev_1.xls]Kiadási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4">
        <f>VLOOKUP(Y434,'U:\Kapacit_2\0_0_0_Kapacitások\1_Fizikai_kapacitás\2020_2021\2020_10_01\[mer_partnereknek_2020_10_01_2021_09_30_rev_1.xls]Kiadási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5">
        <f>VLOOKUP(Y435,'U:\Kapacit_2\0_0_0_Kapacitások\1_Fizikai_kapacitás\2020_2021\2020_10_01\[mer_partnereknek_2020_10_01_2021_09_30_rev_1.xls]Kiadási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6">
        <f>VLOOKUP(Y436,'U:\Kapacit_2\0_0_0_Kapacitások\1_Fizikai_kapacitás\2020_2021\2020_10_01\[mer_partnereknek_2020_10_01_2021_09_30_rev_1.xls]Kiadási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7">
        <f>VLOOKUP(Y437,'U:\Kapacit_2\0_0_0_Kapacitások\1_Fizikai_kapacitás\2020_2021\2020_10_01\[mer_partnereknek_2020_10_01_2021_09_30_rev_1.xls]Kiadási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8">
        <f>VLOOKUP(Y438,'U:\Kapacit_2\0_0_0_Kapacitások\1_Fizikai_kapacitás\2020_2021\2020_10_01\[mer_partnereknek_2020_10_01_2021_09_30_rev_1.xls]Kiadási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39">
        <f>VLOOKUP(Y439,'U:\Kapacit_2\0_0_0_Kapacitások\1_Fizikai_kapacitás\2020_2021\2020_10_01\[mer_partnereknek_2020_10_01_2021_09_30_rev_1.xls]Kiadási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0">
        <f>VLOOKUP(Y440,'U:\Kapacit_2\0_0_0_Kapacitások\1_Fizikai_kapacitás\2020_2021\2020_10_01\[mer_partnereknek_2020_10_01_2021_09_30_rev_1.xls]Kiadási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1">
        <f>VLOOKUP(Y441,'U:\Kapacit_2\0_0_0_Kapacitások\1_Fizikai_kapacitás\2020_2021\2020_10_01\[mer_partnereknek_2020_10_01_2021_09_30_rev_1.xls]Kiadási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2">
        <f>VLOOKUP(Y442,'U:\Kapacit_2\0_0_0_Kapacitások\1_Fizikai_kapacitás\2020_2021\2020_10_01\[mer_partnereknek_2020_10_01_2021_09_30_rev_1.xls]Kiadási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3">
        <f>VLOOKUP(Y443,'U:\Kapacit_2\0_0_0_Kapacitások\1_Fizikai_kapacitás\2020_2021\2020_10_01\[mer_partnereknek_2020_10_01_2021_09_30_rev_1.xls]Kiadási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4">
        <f>VLOOKUP(Y444,'U:\Kapacit_2\0_0_0_Kapacitások\1_Fizikai_kapacitás\2020_2021\2020_10_01\[mer_partnereknek_2020_10_01_2021_09_30_rev_1.xls]Kiadási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5">
        <f>VLOOKUP(Y445,'U:\Kapacit_2\0_0_0_Kapacitások\1_Fizikai_kapacitás\2020_2021\2020_10_01\[mer_partnereknek_2020_10_01_2021_09_30_rev_1.xls]Kiadási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6">
        <f>VLOOKUP(Y446,'U:\Kapacit_2\0_0_0_Kapacitások\1_Fizikai_kapacitás\2020_2021\2020_10_01\[mer_partnereknek_2020_10_01_2021_09_30_rev_1.xls]Kiadási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7">
        <f>VLOOKUP(Y447,'U:\Kapacit_2\0_0_0_Kapacitások\1_Fizikai_kapacitás\2020_2021\2020_10_01\[mer_partnereknek_2020_10_01_2021_09_30_rev_1.xls]Kiadási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8">
        <f>VLOOKUP(Y448,'U:\Kapacit_2\0_0_0_Kapacitások\1_Fizikai_kapacitás\2020_2021\2020_10_01\[mer_partnereknek_2020_10_01_2021_09_30_rev_1.xls]Kiadási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49">
        <f>VLOOKUP(Y449,'U:\Kapacit_2\0_0_0_Kapacitások\1_Fizikai_kapacitás\2020_2021\2020_10_01\[mer_partnereknek_2020_10_01_2021_09_30_rev_1.xls]Kiadási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0">
        <f>VLOOKUP(Y450,'U:\Kapacit_2\0_0_0_Kapacitások\1_Fizikai_kapacitás\2020_2021\2020_10_01\[mer_partnereknek_2020_10_01_2021_09_30_rev_1.xls]Kiadási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1">
        <f>VLOOKUP(Y451,'U:\Kapacit_2\0_0_0_Kapacitások\1_Fizikai_kapacitás\2020_2021\2020_10_01\[mer_partnereknek_2020_10_01_2021_09_30_rev_1.xls]Kiadási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2">
        <f>VLOOKUP(Y452,'U:\Kapacit_2\0_0_0_Kapacitások\1_Fizikai_kapacitás\2020_2021\2020_10_01\[mer_partnereknek_2020_10_01_2021_09_30_rev_1.xls]Kiadási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3">
        <f>VLOOKUP(Y453,'U:\Kapacit_2\0_0_0_Kapacitások\1_Fizikai_kapacitás\2020_2021\2020_10_01\[mer_partnereknek_2020_10_01_2021_09_30_rev_1.xls]Kiadási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4">
        <f>VLOOKUP(Y454,'U:\Kapacit_2\0_0_0_Kapacitások\1_Fizikai_kapacitás\2020_2021\2020_10_01\[mer_partnereknek_2020_10_01_2021_09_30_rev_1.xls]Kiadási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5">
        <f>VLOOKUP(Y455,'U:\Kapacit_2\0_0_0_Kapacitások\1_Fizikai_kapacitás\2020_2021\2020_10_01\[mer_partnereknek_2020_10_01_2021_09_30_rev_1.xls]Kiadási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6">
        <f>VLOOKUP(Y456,'U:\Kapacit_2\0_0_0_Kapacitások\1_Fizikai_kapacitás\2020_2021\2020_10_01\[mer_partnereknek_2020_10_01_2021_09_30_rev_1.xls]Kiadási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7">
        <f>VLOOKUP(Y457,'U:\Kapacit_2\0_0_0_Kapacitások\1_Fizikai_kapacitás\2020_2021\2020_10_01\[mer_partnereknek_2020_10_01_2021_09_30_rev_1.xls]Kiadási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8">
        <f>VLOOKUP(Y458,'U:\Kapacit_2\0_0_0_Kapacitások\1_Fizikai_kapacitás\2020_2021\2020_10_01\[mer_partnereknek_2020_10_01_2021_09_30_rev_1.xls]Kiadási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59">
        <f>VLOOKUP(Y459,'U:\Kapacit_2\0_0_0_Kapacitások\1_Fizikai_kapacitás\2020_2021\2020_10_01\[mer_partnereknek_2020_10_01_2021_09_30_rev_1.xls]Kiadási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0">
        <f>VLOOKUP(Y460,'U:\Kapacit_2\0_0_0_Kapacitások\1_Fizikai_kapacitás\2020_2021\2020_10_01\[mer_partnereknek_2020_10_01_2021_09_30_rev_1.xls]Kiadási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1">
        <f>VLOOKUP(Y461,'U:\Kapacit_2\0_0_0_Kapacitások\1_Fizikai_kapacitás\2020_2021\2020_10_01\[mer_partnereknek_2020_10_01_2021_09_30_rev_1.xls]Kiadási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2">
        <f>VLOOKUP(Y462,'U:\Kapacit_2\0_0_0_Kapacitások\1_Fizikai_kapacitás\2020_2021\2020_10_01\[mer_partnereknek_2020_10_01_2021_09_30_rev_1.xls]Kiadási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3">
        <f>VLOOKUP(Y463,'U:\Kapacit_2\0_0_0_Kapacitások\1_Fizikai_kapacitás\2020_2021\2020_10_01\[mer_partnereknek_2020_10_01_2021_09_30_rev_1.xls]Kiadási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4">
        <f>VLOOKUP(Y464,'U:\Kapacit_2\0_0_0_Kapacitások\1_Fizikai_kapacitás\2020_2021\2020_10_01\[mer_partnereknek_2020_10_01_2021_09_30_rev_1.xls]Kiadási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5">
        <f>VLOOKUP(Y465,'U:\Kapacit_2\0_0_0_Kapacitások\1_Fizikai_kapacitás\2020_2021\2020_10_01\[mer_partnereknek_2020_10_01_2021_09_30_rev_1.xls]Kiadási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6">
        <f>VLOOKUP(Y466,'U:\Kapacit_2\0_0_0_Kapacitások\1_Fizikai_kapacitás\2020_2021\2020_10_01\[mer_partnereknek_2020_10_01_2021_09_30_rev_1.xls]Kiadási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7">
        <f>VLOOKUP(Y467,'U:\Kapacit_2\0_0_0_Kapacitások\1_Fizikai_kapacitás\2020_2021\2020_10_01\[mer_partnereknek_2020_10_01_2021_09_30_rev_1.xls]Kiadási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8">
        <f>VLOOKUP(Y468,'U:\Kapacit_2\0_0_0_Kapacitások\1_Fizikai_kapacitás\2020_2021\2020_10_01\[mer_partnereknek_2020_10_01_2021_09_30_rev_1.xls]Kiadási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69">
        <f>VLOOKUP(Y469,'U:\Kapacit_2\0_0_0_Kapacitások\1_Fizikai_kapacitás\2020_2021\2020_10_01\[mer_partnereknek_2020_10_01_2021_09_30_rev_1.xls]Kiadási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0">
        <f>VLOOKUP(Y470,'U:\Kapacit_2\0_0_0_Kapacitások\1_Fizikai_kapacitás\2020_2021\2020_10_01\[mer_partnereknek_2020_10_01_2021_09_30_rev_1.xls]Kiadási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1">
        <f>VLOOKUP(Y471,'U:\Kapacit_2\0_0_0_Kapacitások\1_Fizikai_kapacitás\2020_2021\2020_10_01\[mer_partnereknek_2020_10_01_2021_09_30_rev_1.xls]Kiadási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2">
        <f>VLOOKUP(Y472,'U:\Kapacit_2\0_0_0_Kapacitások\1_Fizikai_kapacitás\2020_2021\2020_10_01\[mer_partnereknek_2020_10_01_2021_09_30_rev_1.xls]Kiadási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73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7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75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76">
        <f>VLOOKUP(Y476,'U:\Kapacit_2\0_0_0_Kapacitások\1_Fizikai_kapacitás\2020_2021\2020_10_01\[mer_partnereknek_2020_10_01_2021_09_30_rev_1.xls]Kiadási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7">
        <f>VLOOKUP(Y477,'U:\Kapacit_2\0_0_0_Kapacitások\1_Fizikai_kapacitás\2020_2021\2020_10_01\[mer_partnereknek_2020_10_01_2021_09_30_rev_1.xls]Kiadási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8">
        <f>VLOOKUP(Y478,'U:\Kapacit_2\0_0_0_Kapacitások\1_Fizikai_kapacitás\2020_2021\2020_10_01\[mer_partnereknek_2020_10_01_2021_09_30_rev_1.xls]Kiadási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79">
        <f>VLOOKUP(Y479,'U:\Kapacit_2\0_0_0_Kapacitások\1_Fizikai_kapacitás\2020_2021\2020_10_01\[mer_partnereknek_2020_10_01_2021_09_30_rev_1.xls]Kiadási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0">
        <f>VLOOKUP(Y480,'U:\Kapacit_2\0_0_0_Kapacitások\1_Fizikai_kapacitás\2020_2021\2020_10_01\[mer_partnereknek_2020_10_01_2021_09_30_rev_1.xls]Kiadási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81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82">
        <f>VLOOKUP(Y482,'U:\Kapacit_2\0_0_0_Kapacitások\1_Fizikai_kapacitás\2020_2021\2020_10_01\[mer_partnereknek_2020_10_01_2021_09_30_rev_1.xls]Kiadási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3">
        <f>VLOOKUP(Y483,'U:\Kapacit_2\0_0_0_Kapacitások\1_Fizikai_kapacitás\2020_2021\2020_10_01\[mer_partnereknek_2020_10_01_2021_09_30_rev_1.xls]Kiadási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8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85">
        <f>VLOOKUP(Y485,'U:\Kapacit_2\0_0_0_Kapacitások\1_Fizikai_kapacitás\2020_2021\2020_10_01\[mer_partnereknek_2020_10_01_2021_09_30_rev_1.xls]Kiadási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6">
        <f>VLOOKUP(Y486,'U:\Kapacit_2\0_0_0_Kapacitások\1_Fizikai_kapacitás\2020_2021\2020_10_01\[mer_partnereknek_2020_10_01_2021_09_30_rev_1.xls]Kiadási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7">
        <f>VLOOKUP(Y487,'U:\Kapacit_2\0_0_0_Kapacitások\1_Fizikai_kapacitás\2020_2021\2020_10_01\[mer_partnereknek_2020_10_01_2021_09_30_rev_1.xls]Kiadási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8">
        <f>VLOOKUP(Y488,'U:\Kapacit_2\0_0_0_Kapacitások\1_Fizikai_kapacitás\2020_2021\2020_10_01\[mer_partnereknek_2020_10_01_2021_09_30_rev_1.xls]Kiadási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89">
        <f>VLOOKUP(Y489,'U:\Kapacit_2\0_0_0_Kapacitások\1_Fizikai_kapacitás\2020_2021\2020_10_01\[mer_partnereknek_2020_10_01_2021_09_30_rev_1.xls]Kiadási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0">
        <f>VLOOKUP(Y490,'U:\Kapacit_2\0_0_0_Kapacitások\1_Fizikai_kapacitás\2020_2021\2020_10_01\[mer_partnereknek_2020_10_01_2021_09_30_rev_1.xls]Kiadási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1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92">
        <v>34.790120999999999</v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3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fmt sheetId="2" sqref="AK494" start="0" length="0">
      <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dxf>
    </rfmt>
    <rcc rId="0" sId="2" dxf="1">
      <nc r="AK495">
        <f>VLOOKUP(Y495,'U:\Kapacit_2\0_0_0_Kapacitások\1_Fizikai_kapacitás\2020_2021\2020_10_01\[mer_partnereknek_2020_10_01_2021_09_30_rev_1.xls]Kiadási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cc rId="0" sId="2" dxf="1">
      <nc r="AK496">
        <f>VLOOKUP(Y496,'U:\Kapacit_2\0_0_0_Kapacitások\1_Fizikai_kapacitás\2020_2021\2020_10_01\[mer_partnereknek_2020_10_01_2021_09_30_rev_1.xls]Kiadási pontok'!$B$3:$H$495,7,FALSE)</f>
      </nc>
      <ndxf>
        <font>
          <b/>
          <sz val="11"/>
          <family val="2"/>
        </font>
        <fill>
          <patternFill patternType="solid">
            <bgColor rgb="FFFF99CC"/>
          </patternFill>
        </fill>
        <alignment vertical="center"/>
      </ndxf>
    </rcc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4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2" t="inlineStr">
        <is>
          <t>régi KTGH</t>
        </is>
      </nc>
      <ndxf>
        <font>
          <b/>
          <sz val="11"/>
          <family val="2"/>
        </font>
      </ndxf>
    </rcc>
    <rfmt sheetId="2" sqref="AK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AK4">
        <v>3</v>
      </nc>
      <ndxf>
        <font>
          <b/>
          <sz val="11"/>
          <family val="2"/>
        </font>
        <alignment vertical="center"/>
      </ndxf>
    </rcc>
    <rcc rId="0" sId="2" dxf="1">
      <nc r="AK5">
        <f>+VLOOKUP(Y5,'\\sioffl3\Kapacitas\Kapacit_2\0_0_0_Kapacitások\1_Fizikai_kapacitás\2018_2019\2018_10_01_\[KTGH_2018_01-TŐL.xlsx]Munka1'!$F$2:$I$509,$AK$4,)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">
        <f>+VLOOKUP(Y6,'\\sioffl3\Kapacitas\Kapacit_2\0_0_0_Kapacitások\1_Fizikai_kapacitás\2018_2019\2018_10_01_\[KTGH_2018_01-TŐL.xlsx]Munka1'!$F$2:$I$509,$AK$4,)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">
        <f>+VLOOKUP(Y7,'\\sioffl3\Kapacitas\Kapacit_2\0_0_0_Kapacitások\1_Fizikai_kapacitás\2018_2019\2018_10_01_\[KTGH_2018_01-TŐL.xlsx]Munka1'!$F$2:$I$509,$AK$4,)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">
        <f>+VLOOKUP(Y8,'\\sioffl3\Kapacitas\Kapacit_2\0_0_0_Kapacitások\1_Fizikai_kapacitás\2018_2019\2018_10_01_\[KTGH_2018_01-TŐL.xlsx]Munka1'!$F$2:$I$509,$AK$4,)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">
        <f>+VLOOKUP(Y9,'\\sioffl3\Kapacitas\Kapacit_2\0_0_0_Kapacitások\1_Fizikai_kapacitás\2018_2019\2018_10_01_\[KTGH_2018_01-TŐL.xlsx]Munka1'!$F$2:$I$509,$AK$4,)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1">
        <f>+VLOOKUP(Y11,'\\sioffl3\Kapacitas\Kapacit_2\0_0_0_Kapacitások\1_Fizikai_kapacitás\2018_2019\2018_10_01_\[KTGH_2018_01-TŐL.xlsx]Munka1'!$F$2:$I$509,$AK$4,)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">
        <f>+VLOOKUP(Y12,'\\sioffl3\Kapacitas\Kapacit_2\0_0_0_Kapacitások\1_Fizikai_kapacitás\2018_2019\2018_10_01_\[KTGH_2018_01-TŐL.xlsx]Munka1'!$F$2:$I$509,$AK$4,)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">
        <f>+VLOOKUP(Y13,'\\sioffl3\Kapacitas\Kapacit_2\0_0_0_Kapacitások\1_Fizikai_kapacitás\2018_2019\2018_10_01_\[KTGH_2018_01-TŐL.xlsx]Munka1'!$F$2:$I$509,$AK$4,)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">
        <f>+VLOOKUP(Y14,'\\sioffl3\Kapacitas\Kapacit_2\0_0_0_Kapacitások\1_Fizikai_kapacitás\2018_2019\2018_10_01_\[KTGH_2018_01-TŐL.xlsx]Munka1'!$F$2:$I$509,$AK$4,)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">
        <f>+VLOOKUP(Y15,'\\sioffl3\Kapacitas\Kapacit_2\0_0_0_Kapacitások\1_Fizikai_kapacitás\2018_2019\2018_10_01_\[KTGH_2018_01-TŐL.xlsx]Munka1'!$F$2:$I$509,$AK$4,)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">
        <f>+VLOOKUP(Y16,'\\sioffl3\Kapacitas\Kapacit_2\0_0_0_Kapacitások\1_Fizikai_kapacitás\2018_2019\2018_10_01_\[KTGH_2018_01-TŐL.xlsx]Munka1'!$F$2:$I$509,$AK$4,)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">
        <f>+VLOOKUP(Y17,'\\sioffl3\Kapacitas\Kapacit_2\0_0_0_Kapacitások\1_Fizikai_kapacitás\2018_2019\2018_10_01_\[KTGH_2018_01-TŐL.xlsx]Munka1'!$F$2:$I$509,$AK$4,)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">
        <f>+VLOOKUP(Y18,'\\sioffl3\Kapacitas\Kapacit_2\0_0_0_Kapacitások\1_Fizikai_kapacitás\2018_2019\2018_10_01_\[KTGH_2018_01-TŐL.xlsx]Munka1'!$F$2:$I$509,$AK$4,)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">
        <f>+VLOOKUP(Y19,'\\sioffl3\Kapacitas\Kapacit_2\0_0_0_Kapacitások\1_Fizikai_kapacitás\2018_2019\2018_10_01_\[KTGH_2018_01-TŐL.xlsx]Munka1'!$F$2:$I$509,$AK$4,)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1">
        <f>+VLOOKUP(Y21,'\\sioffl3\Kapacitas\Kapacit_2\0_0_0_Kapacitások\1_Fizikai_kapacitás\2018_2019\2018_10_01_\[KTGH_2018_01-TŐL.xlsx]Munka1'!$F$2:$I$509,$AK$4,)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">
        <f>+VLOOKUP(Y22,'\\sioffl3\Kapacitas\Kapacit_2\0_0_0_Kapacitások\1_Fizikai_kapacitás\2018_2019\2018_10_01_\[KTGH_2018_01-TŐL.xlsx]Munka1'!$F$2:$I$509,$AK$4,)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">
        <f>+VLOOKUP(Y23,'\\sioffl3\Kapacitas\Kapacit_2\0_0_0_Kapacitások\1_Fizikai_kapacitás\2018_2019\2018_10_01_\[KTGH_2018_01-TŐL.xlsx]Munka1'!$F$2:$I$509,$AK$4,)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4" start="0" length="0">
      <dxf>
        <font>
          <b/>
          <sz val="11"/>
          <family val="2"/>
        </font>
        <alignment vertical="center"/>
      </dxf>
    </rfmt>
    <rcc rId="0" sId="2" dxf="1">
      <nc r="AK25">
        <f>+VLOOKUP(Y25,'\\sioffl3\Kapacitas\Kapacit_2\0_0_0_Kapacitások\1_Fizikai_kapacitás\2018_2019\2018_10_01_\[KTGH_2018_01-TŐL.xlsx]Munka1'!$F$2:$I$509,$AK$4,)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">
        <f>+VLOOKUP(Y26,'\\sioffl3\Kapacitas\Kapacit_2\0_0_0_Kapacitások\1_Fizikai_kapacitás\2018_2019\2018_10_01_\[KTGH_2018_01-TŐL.xlsx]Munka1'!$F$2:$I$509,$AK$4,)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">
        <f>+VLOOKUP(Y27,'\\sioffl3\Kapacitas\Kapacit_2\0_0_0_Kapacitások\1_Fizikai_kapacitás\2018_2019\2018_10_01_\[KTGH_2018_01-TŐL.xlsx]Munka1'!$F$2:$I$509,$AK$4,)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">
        <f>+VLOOKUP(Y28,'\\sioffl3\Kapacitas\Kapacit_2\0_0_0_Kapacitások\1_Fizikai_kapacitás\2018_2019\2018_10_01_\[KTGH_2018_01-TŐL.xlsx]Munka1'!$F$2:$I$509,$AK$4,)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">
        <f>+VLOOKUP(Y29,'\\sioffl3\Kapacitas\Kapacit_2\0_0_0_Kapacitások\1_Fizikai_kapacitás\2018_2019\2018_10_01_\[KTGH_2018_01-TŐL.xlsx]Munka1'!$F$2:$I$509,$AK$4,)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">
        <f>+VLOOKUP(Y30,'\\sioffl3\Kapacitas\Kapacit_2\0_0_0_Kapacitások\1_Fizikai_kapacitás\2018_2019\2018_10_01_\[KTGH_2018_01-TŐL.xlsx]Munka1'!$F$2:$I$509,$AK$4,)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">
        <f>+VLOOKUP(Y31,'\\sioffl3\Kapacitas\Kapacit_2\0_0_0_Kapacitások\1_Fizikai_kapacitás\2018_2019\2018_10_01_\[KTGH_2018_01-TŐL.xlsx]Munka1'!$F$2:$I$509,$AK$4,)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">
        <f>+VLOOKUP(Y32,'\\sioffl3\Kapacitas\Kapacit_2\0_0_0_Kapacitások\1_Fizikai_kapacitás\2018_2019\2018_10_01_\[KTGH_2018_01-TŐL.xlsx]Munka1'!$F$2:$I$509,$AK$4,)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">
        <f>+VLOOKUP(Y33,'\\sioffl3\Kapacitas\Kapacit_2\0_0_0_Kapacitások\1_Fizikai_kapacitás\2018_2019\2018_10_01_\[KTGH_2018_01-TŐL.xlsx]Munka1'!$F$2:$I$509,$AK$4,)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cc rId="0" sId="2" dxf="1">
      <nc r="AK36">
        <f>+VLOOKUP(Y36,'\\sioffl3\Kapacitas\Kapacit_2\0_0_0_Kapacitások\1_Fizikai_kapacitás\2018_2019\2018_10_01_\[KTGH_2018_01-TŐL.xlsx]Munka1'!$F$2:$I$509,$AK$4,)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">
        <f>+VLOOKUP(Y37,'\\sioffl3\Kapacitas\Kapacit_2\0_0_0_Kapacitások\1_Fizikai_kapacitás\2018_2019\2018_10_01_\[KTGH_2018_01-TŐL.xlsx]Munka1'!$F$2:$I$509,$AK$4,)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">
        <f>+VLOOKUP(Y39,'\\sioffl3\Kapacitas\Kapacit_2\0_0_0_Kapacitások\1_Fizikai_kapacitás\2018_2019\2018_10_01_\[KTGH_2018_01-TŐL.xlsx]Munka1'!$F$2:$I$509,$AK$4,)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">
        <f>+VLOOKUP(Y40,'\\sioffl3\Kapacitas\Kapacit_2\0_0_0_Kapacitások\1_Fizikai_kapacitás\2018_2019\2018_10_01_\[KTGH_2018_01-TŐL.xlsx]Munka1'!$F$2:$I$509,$AK$4,)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">
        <f>+VLOOKUP(Y41,'\\sioffl3\Kapacitas\Kapacit_2\0_0_0_Kapacitások\1_Fizikai_kapacitás\2018_2019\2018_10_01_\[KTGH_2018_01-TŐL.xlsx]Munka1'!$F$2:$I$509,$AK$4,)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">
        <f>+VLOOKUP(Y42,'\\sioffl3\Kapacitas\Kapacit_2\0_0_0_Kapacitások\1_Fizikai_kapacitás\2018_2019\2018_10_01_\[KTGH_2018_01-TŐL.xlsx]Munka1'!$F$2:$I$509,$AK$4,)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">
        <f>+VLOOKUP(Y43,'\\sioffl3\Kapacitas\Kapacit_2\0_0_0_Kapacitások\1_Fizikai_kapacitás\2018_2019\2018_10_01_\[KTGH_2018_01-TŐL.xlsx]Munka1'!$F$2:$I$509,$AK$4,)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cc rId="0" sId="2" dxf="1">
      <nc r="AK4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7">
        <f>+VLOOKUP(Y47,'\\sioffl3\Kapacitas\Kapacit_2\0_0_0_Kapacitások\1_Fizikai_kapacitás\2018_2019\2018_10_01_\[KTGH_2018_01-TŐL.xlsx]Munka1'!$F$2:$I$509,$AK$4,)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8">
        <f>+VLOOKUP(Y48,'\\sioffl3\Kapacitas\Kapacit_2\0_0_0_Kapacitások\1_Fizikai_kapacitás\2018_2019\2018_10_01_\[KTGH_2018_01-TŐL.xlsx]Munka1'!$F$2:$I$509,$AK$4,)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9">
        <f>+VLOOKUP(Y49,'\\sioffl3\Kapacitas\Kapacit_2\0_0_0_Kapacitások\1_Fizikai_kapacitás\2018_2019\2018_10_01_\[KTGH_2018_01-TŐL.xlsx]Munka1'!$F$2:$I$509,$AK$4,)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0">
        <f>+VLOOKUP(Y50,'\\sioffl3\Kapacitas\Kapacit_2\0_0_0_Kapacitások\1_Fizikai_kapacitás\2018_2019\2018_10_01_\[KTGH_2018_01-TŐL.xlsx]Munka1'!$F$2:$I$509,$AK$4,)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1">
        <f>+VLOOKUP(Y51,'\\sioffl3\Kapacitas\Kapacit_2\0_0_0_Kapacitások\1_Fizikai_kapacitás\2018_2019\2018_10_01_\[KTGH_2018_01-TŐL.xlsx]Munka1'!$F$2:$I$509,$AK$4,)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55">
        <f>+VLOOKUP(Y55,'\\sioffl3\Kapacitas\Kapacit_2\0_0_0_Kapacitások\1_Fizikai_kapacitás\2018_2019\2018_10_01_\[KTGH_2018_01-TŐL.xlsx]Munka1'!$F$2:$I$509,$AK$4,)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6">
        <f>+VLOOKUP(Y56,'\\sioffl3\Kapacitas\Kapacit_2\0_0_0_Kapacitások\1_Fizikai_kapacitás\2018_2019\2018_10_01_\[KTGH_2018_01-TŐL.xlsx]Munka1'!$F$2:$I$509,$AK$4,)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7">
        <f>+VLOOKUP(Y57,'\\sioffl3\Kapacitas\Kapacit_2\0_0_0_Kapacitások\1_Fizikai_kapacitás\2018_2019\2018_10_01_\[KTGH_2018_01-TŐL.xlsx]Munka1'!$F$2:$I$509,$AK$4,)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8">
        <f>+VLOOKUP(Y58,'\\sioffl3\Kapacitas\Kapacit_2\0_0_0_Kapacitások\1_Fizikai_kapacitás\2018_2019\2018_10_01_\[KTGH_2018_01-TŐL.xlsx]Munka1'!$F$2:$I$509,$AK$4,)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9">
        <f>+VLOOKUP(Y59,'\\sioffl3\Kapacitas\Kapacit_2\0_0_0_Kapacitások\1_Fizikai_kapacitás\2018_2019\2018_10_01_\[KTGH_2018_01-TŐL.xlsx]Munka1'!$F$2:$I$509,$AK$4,)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61">
        <f>+VLOOKUP(Y61,'\\sioffl3\Kapacitas\Kapacit_2\0_0_0_Kapacitások\1_Fizikai_kapacitás\2018_2019\2018_10_01_\[KTGH_2018_01-TŐL.xlsx]Munka1'!$F$2:$I$509,$AK$4,)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2">
        <f>+VLOOKUP(Y62,'\\sioffl3\Kapacitas\Kapacit_2\0_0_0_Kapacitások\1_Fizikai_kapacitás\2018_2019\2018_10_01_\[KTGH_2018_01-TŐL.xlsx]Munka1'!$F$2:$I$509,$AK$4,)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3">
        <f>+VLOOKUP(Y63,'\\sioffl3\Kapacitas\Kapacit_2\0_0_0_Kapacitások\1_Fizikai_kapacitás\2018_2019\2018_10_01_\[KTGH_2018_01-TŐL.xlsx]Munka1'!$F$2:$I$509,$AK$4,)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64" start="0" length="0">
      <dxf>
        <font>
          <b/>
          <sz val="11"/>
          <family val="2"/>
        </font>
        <alignment vertical="center"/>
      </dxf>
    </rfmt>
    <rcc rId="0" sId="2" dxf="1">
      <nc r="AK65">
        <f>+VLOOKUP(Y65,'\\sioffl3\Kapacitas\Kapacit_2\0_0_0_Kapacitások\1_Fizikai_kapacitás\2018_2019\2018_10_01_\[KTGH_2018_01-TŐL.xlsx]Munka1'!$F$2:$I$509,$AK$4,)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6">
        <f>+VLOOKUP(Y66,'\\sioffl3\Kapacitas\Kapacit_2\0_0_0_Kapacitások\1_Fizikai_kapacitás\2018_2019\2018_10_01_\[KTGH_2018_01-TŐL.xlsx]Munka1'!$F$2:$I$509,$AK$4,)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7">
        <f>+VLOOKUP(Y67,'\\sioffl3\Kapacitas\Kapacit_2\0_0_0_Kapacitások\1_Fizikai_kapacitás\2018_2019\2018_10_01_\[KTGH_2018_01-TŐL.xlsx]Munka1'!$F$2:$I$509,$AK$4,)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8">
        <f>+VLOOKUP(Y68,'\\sioffl3\Kapacitas\Kapacit_2\0_0_0_Kapacitások\1_Fizikai_kapacitás\2018_2019\2018_10_01_\[KTGH_2018_01-TŐL.xlsx]Munka1'!$F$2:$I$509,$AK$4,)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9">
        <f>+VLOOKUP(Y69,'\\sioffl3\Kapacitas\Kapacit_2\0_0_0_Kapacitások\1_Fizikai_kapacitás\2018_2019\2018_10_01_\[KTGH_2018_01-TŐL.xlsx]Munka1'!$F$2:$I$509,$AK$4,)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0">
        <f>+VLOOKUP(Y70,'\\sioffl3\Kapacitas\Kapacit_2\0_0_0_Kapacitások\1_Fizikai_kapacitás\2018_2019\2018_10_01_\[KTGH_2018_01-TŐL.xlsx]Munka1'!$F$2:$I$509,$AK$4,)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1">
        <f>+VLOOKUP(Y71,'\\sioffl3\Kapacitas\Kapacit_2\0_0_0_Kapacitások\1_Fizikai_kapacitás\2018_2019\2018_10_01_\[KTGH_2018_01-TŐL.xlsx]Munka1'!$F$2:$I$509,$AK$4,)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2">
        <f>+VLOOKUP(Y72,'\\sioffl3\Kapacitas\Kapacit_2\0_0_0_Kapacitások\1_Fizikai_kapacitás\2018_2019\2018_10_01_\[KTGH_2018_01-TŐL.xlsx]Munka1'!$F$2:$I$509,$AK$4,)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3">
        <f>+VLOOKUP(Y73,'\\sioffl3\Kapacitas\Kapacit_2\0_0_0_Kapacitások\1_Fizikai_kapacitás\2018_2019\2018_10_01_\[KTGH_2018_01-TŐL.xlsx]Munka1'!$F$2:$I$509,$AK$4,)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4">
        <f>+VLOOKUP(Y74,'\\sioffl3\Kapacitas\Kapacit_2\0_0_0_Kapacitások\1_Fizikai_kapacitás\2018_2019\2018_10_01_\[KTGH_2018_01-TŐL.xlsx]Munka1'!$F$2:$I$509,$AK$4,)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5">
        <f>+VLOOKUP(Y75,'\\sioffl3\Kapacitas\Kapacit_2\0_0_0_Kapacitások\1_Fizikai_kapacitás\2018_2019\2018_10_01_\[KTGH_2018_01-TŐL.xlsx]Munka1'!$F$2:$I$509,$AK$4,)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6">
        <f>+VLOOKUP(Y76,'\\sioffl3\Kapacitas\Kapacit_2\0_0_0_Kapacitások\1_Fizikai_kapacitás\2018_2019\2018_10_01_\[KTGH_2018_01-TŐL.xlsx]Munka1'!$F$2:$I$509,$AK$4,)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7">
        <f>+VLOOKUP(Y77,'\\sioffl3\Kapacitas\Kapacit_2\0_0_0_Kapacitások\1_Fizikai_kapacitás\2018_2019\2018_10_01_\[KTGH_2018_01-TŐL.xlsx]Munka1'!$F$2:$I$509,$AK$4,)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8">
        <f>+VLOOKUP(Y78,'\\sioffl3\Kapacitas\Kapacit_2\0_0_0_Kapacitások\1_Fizikai_kapacitás\2018_2019\2018_10_01_\[KTGH_2018_01-TŐL.xlsx]Munka1'!$F$2:$I$509,$AK$4,)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9">
        <f>+VLOOKUP(Y79,'\\sioffl3\Kapacitas\Kapacit_2\0_0_0_Kapacitások\1_Fizikai_kapacitás\2018_2019\2018_10_01_\[KTGH_2018_01-TŐL.xlsx]Munka1'!$F$2:$I$509,$AK$4,)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0">
        <f>+VLOOKUP(Y80,'\\sioffl3\Kapacitas\Kapacit_2\0_0_0_Kapacitások\1_Fizikai_kapacitás\2018_2019\2018_10_01_\[KTGH_2018_01-TŐL.xlsx]Munka1'!$F$2:$I$509,$AK$4,)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1">
        <f>+VLOOKUP(Y81,'\\sioffl3\Kapacitas\Kapacit_2\0_0_0_Kapacitások\1_Fizikai_kapacitás\2018_2019\2018_10_01_\[KTGH_2018_01-TŐL.xlsx]Munka1'!$F$2:$I$509,$AK$4,)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2">
        <f>+VLOOKUP(Y82,'\\sioffl3\Kapacitas\Kapacit_2\0_0_0_Kapacitások\1_Fizikai_kapacitás\2018_2019\2018_10_01_\[KTGH_2018_01-TŐL.xlsx]Munka1'!$F$2:$I$509,$AK$4,)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3">
        <f>+VLOOKUP(Y83,'\\sioffl3\Kapacitas\Kapacit_2\0_0_0_Kapacitások\1_Fizikai_kapacitás\2018_2019\2018_10_01_\[KTGH_2018_01-TŐL.xlsx]Munka1'!$F$2:$I$509,$AK$4,)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4">
        <f>+VLOOKUP(Y84,'\\sioffl3\Kapacitas\Kapacit_2\0_0_0_Kapacitások\1_Fizikai_kapacitás\2018_2019\2018_10_01_\[KTGH_2018_01-TŐL.xlsx]Munka1'!$F$2:$I$509,$AK$4,)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5">
        <f>+VLOOKUP(Y85,'\\sioffl3\Kapacitas\Kapacit_2\0_0_0_Kapacitások\1_Fizikai_kapacitás\2018_2019\2018_10_01_\[KTGH_2018_01-TŐL.xlsx]Munka1'!$F$2:$I$509,$AK$4,)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86" start="0" length="0">
      <dxf>
        <font>
          <b/>
          <sz val="11"/>
          <family val="2"/>
        </font>
        <alignment vertical="center"/>
      </dxf>
    </rfmt>
    <rcc rId="0" sId="2" dxf="1">
      <nc r="AK87">
        <f>+VLOOKUP(Y87,'\\sioffl3\Kapacitas\Kapacit_2\0_0_0_Kapacitások\1_Fizikai_kapacitás\2018_2019\2018_10_01_\[KTGH_2018_01-TŐL.xlsx]Munka1'!$F$2:$I$509,$AK$4,)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8">
        <f>+VLOOKUP(Y88,'\\sioffl3\Kapacitas\Kapacit_2\0_0_0_Kapacitások\1_Fizikai_kapacitás\2018_2019\2018_10_01_\[KTGH_2018_01-TŐL.xlsx]Munka1'!$F$2:$I$509,$AK$4,)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9">
        <f>+VLOOKUP(Y89,'\\sioffl3\Kapacitas\Kapacit_2\0_0_0_Kapacitások\1_Fizikai_kapacitás\2018_2019\2018_10_01_\[KTGH_2018_01-TŐL.xlsx]Munka1'!$F$2:$I$509,$AK$4,)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0">
        <f>+VLOOKUP(Y90,'\\sioffl3\Kapacitas\Kapacit_2\0_0_0_Kapacitások\1_Fizikai_kapacitás\2018_2019\2018_10_01_\[KTGH_2018_01-TŐL.xlsx]Munka1'!$F$2:$I$509,$AK$4,)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1">
        <f>+VLOOKUP(Y91,'\\sioffl3\Kapacitas\Kapacit_2\0_0_0_Kapacitások\1_Fizikai_kapacitás\2018_2019\2018_10_01_\[KTGH_2018_01-TŐL.xlsx]Munka1'!$F$2:$I$509,$AK$4,)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2">
        <f>+VLOOKUP(Y92,'\\sioffl3\Kapacitas\Kapacit_2\0_0_0_Kapacitások\1_Fizikai_kapacitás\2018_2019\2018_10_01_\[KTGH_2018_01-TŐL.xlsx]Munka1'!$F$2:$I$509,$AK$4,)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3">
        <f>+VLOOKUP(Y93,'\\sioffl3\Kapacitas\Kapacit_2\0_0_0_Kapacitások\1_Fizikai_kapacitás\2018_2019\2018_10_01_\[KTGH_2018_01-TŐL.xlsx]Munka1'!$F$2:$I$509,$AK$4,)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95">
        <f>+VLOOKUP(Y95,'\\sioffl3\Kapacitas\Kapacit_2\0_0_0_Kapacitások\1_Fizikai_kapacitás\2018_2019\2018_10_01_\[KTGH_2018_01-TŐL.xlsx]Munka1'!$F$2:$I$509,$AK$4,)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6">
        <f>+VLOOKUP(Y96,'\\sioffl3\Kapacitas\Kapacit_2\0_0_0_Kapacitások\1_Fizikai_kapacitás\2018_2019\2018_10_01_\[KTGH_2018_01-TŐL.xlsx]Munka1'!$F$2:$I$509,$AK$4,)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7">
        <f>+VLOOKUP(Y97,'\\sioffl3\Kapacitas\Kapacit_2\0_0_0_Kapacitások\1_Fizikai_kapacitás\2018_2019\2018_10_01_\[KTGH_2018_01-TŐL.xlsx]Munka1'!$F$2:$I$509,$AK$4,)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8">
        <f>+VLOOKUP(Y98,'\\sioffl3\Kapacitas\Kapacit_2\0_0_0_Kapacitások\1_Fizikai_kapacitás\2018_2019\2018_10_01_\[KTGH_2018_01-TŐL.xlsx]Munka1'!$F$2:$I$509,$AK$4,)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99" start="0" length="0">
      <dxf>
        <font>
          <b/>
          <sz val="11"/>
          <family val="2"/>
        </font>
        <alignment vertical="center"/>
      </dxf>
    </rfmt>
    <rcc rId="0" sId="2" dxf="1">
      <nc r="AK100">
        <f>+VLOOKUP(Y100,'\\sioffl3\Kapacitas\Kapacit_2\0_0_0_Kapacitások\1_Fizikai_kapacitás\2018_2019\2018_10_01_\[KTGH_2018_01-TŐL.xlsx]Munka1'!$F$2:$I$509,$AK$4,)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1">
        <f>+VLOOKUP(Y101,'\\sioffl3\Kapacitas\Kapacit_2\0_0_0_Kapacitások\1_Fizikai_kapacitás\2018_2019\2018_10_01_\[KTGH_2018_01-TŐL.xlsx]Munka1'!$F$2:$I$509,$AK$4,)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2">
        <f>+VLOOKUP(Y102,'\\sioffl3\Kapacitas\Kapacit_2\0_0_0_Kapacitások\1_Fizikai_kapacitás\2018_2019\2018_10_01_\[KTGH_2018_01-TŐL.xlsx]Munka1'!$F$2:$I$509,$AK$4,)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3">
        <f>+VLOOKUP(Y103,'\\sioffl3\Kapacitas\Kapacit_2\0_0_0_Kapacitások\1_Fizikai_kapacitás\2018_2019\2018_10_01_\[KTGH_2018_01-TŐL.xlsx]Munka1'!$F$2:$I$509,$AK$4,)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cc rId="0" sId="2" dxf="1">
      <nc r="AK10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07">
        <f>+VLOOKUP(Y107,'\\sioffl3\Kapacitas\Kapacit_2\0_0_0_Kapacitások\1_Fizikai_kapacitás\2018_2019\2018_10_01_\[KTGH_2018_01-TŐL.xlsx]Munka1'!$F$2:$I$509,$AK$4,)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8">
        <f>+VLOOKUP(Y108,'\\sioffl3\Kapacitas\Kapacit_2\0_0_0_Kapacitások\1_Fizikai_kapacitás\2018_2019\2018_10_01_\[KTGH_2018_01-TŐL.xlsx]Munka1'!$F$2:$I$509,$AK$4,)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9">
        <f>+VLOOKUP(Y109,'\\sioffl3\Kapacitas\Kapacit_2\0_0_0_Kapacitások\1_Fizikai_kapacitás\2018_2019\2018_10_01_\[KTGH_2018_01-TŐL.xlsx]Munka1'!$F$2:$I$509,$AK$4,)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0">
        <f>+VLOOKUP(Y110,'\\sioffl3\Kapacitas\Kapacit_2\0_0_0_Kapacitások\1_Fizikai_kapacitás\2018_2019\2018_10_01_\[KTGH_2018_01-TŐL.xlsx]Munka1'!$F$2:$I$509,$AK$4,)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1">
        <f>+VLOOKUP(Y111,'\\sioffl3\Kapacitas\Kapacit_2\0_0_0_Kapacitások\1_Fizikai_kapacitás\2018_2019\2018_10_01_\[KTGH_2018_01-TŐL.xlsx]Munka1'!$F$2:$I$509,$AK$4,)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13">
        <f>+VLOOKUP(Y113,'\\sioffl3\Kapacitas\Kapacit_2\0_0_0_Kapacitások\1_Fizikai_kapacitás\2018_2019\2018_10_01_\[KTGH_2018_01-TŐL.xlsx]Munka1'!$F$2:$I$509,$AK$4,)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4">
        <f>+VLOOKUP(Y114,'\\sioffl3\Kapacitas\Kapacit_2\0_0_0_Kapacitások\1_Fizikai_kapacitás\2018_2019\2018_10_01_\[KTGH_2018_01-TŐL.xlsx]Munka1'!$F$2:$I$509,$AK$4,)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5">
        <f>+VLOOKUP(Y115,'\\sioffl3\Kapacitas\Kapacit_2\0_0_0_Kapacitások\1_Fizikai_kapacitás\2018_2019\2018_10_01_\[KTGH_2018_01-TŐL.xlsx]Munka1'!$F$2:$I$509,$AK$4,)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6">
        <f>+VLOOKUP(Y116,'\\sioffl3\Kapacitas\Kapacit_2\0_0_0_Kapacitások\1_Fizikai_kapacitás\2018_2019\2018_10_01_\[KTGH_2018_01-TŐL.xlsx]Munka1'!$F$2:$I$509,$AK$4,)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7">
        <f>+VLOOKUP(Y117,'\\sioffl3\Kapacitas\Kapacit_2\0_0_0_Kapacitások\1_Fizikai_kapacitás\2018_2019\2018_10_01_\[KTGH_2018_01-TŐL.xlsx]Munka1'!$F$2:$I$509,$AK$4,)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8">
        <f>+VLOOKUP(Y118,'\\sioffl3\Kapacitas\Kapacit_2\0_0_0_Kapacitások\1_Fizikai_kapacitás\2018_2019\2018_10_01_\[KTGH_2018_01-TŐL.xlsx]Munka1'!$F$2:$I$509,$AK$4,)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9">
        <f>+VLOOKUP(Y119,'\\sioffl3\Kapacitas\Kapacit_2\0_0_0_Kapacitások\1_Fizikai_kapacitás\2018_2019\2018_10_01_\[KTGH_2018_01-TŐL.xlsx]Munka1'!$F$2:$I$509,$AK$4,)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0">
        <f>+VLOOKUP(Y120,'\\sioffl3\Kapacitas\Kapacit_2\0_0_0_Kapacitások\1_Fizikai_kapacitás\2018_2019\2018_10_01_\[KTGH_2018_01-TŐL.xlsx]Munka1'!$F$2:$I$509,$AK$4,)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1">
        <f>+VLOOKUP(Y121,'\\sioffl3\Kapacitas\Kapacit_2\0_0_0_Kapacitások\1_Fizikai_kapacitás\2018_2019\2018_10_01_\[KTGH_2018_01-TŐL.xlsx]Munka1'!$F$2:$I$509,$AK$4,)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2">
        <f>+VLOOKUP(Y122,'\\sioffl3\Kapacitas\Kapacit_2\0_0_0_Kapacitások\1_Fizikai_kapacitás\2018_2019\2018_10_01_\[KTGH_2018_01-TŐL.xlsx]Munka1'!$F$2:$I$509,$AK$4,)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3">
        <f>+VLOOKUP(Y123,'\\sioffl3\Kapacitas\Kapacit_2\0_0_0_Kapacitások\1_Fizikai_kapacitás\2018_2019\2018_10_01_\[KTGH_2018_01-TŐL.xlsx]Munka1'!$F$2:$I$509,$AK$4,)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25">
        <f>+VLOOKUP(Y125,'\\sioffl3\Kapacitas\Kapacit_2\0_0_0_Kapacitások\1_Fizikai_kapacitás\2018_2019\2018_10_01_\[KTGH_2018_01-TŐL.xlsx]Munka1'!$F$2:$I$509,$AK$4,)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6">
        <f>+VLOOKUP(Y126,'\\sioffl3\Kapacitas\Kapacit_2\0_0_0_Kapacitások\1_Fizikai_kapacitás\2018_2019\2018_10_01_\[KTGH_2018_01-TŐL.xlsx]Munka1'!$F$2:$I$509,$AK$4,)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7">
        <f>+VLOOKUP(Y127,'\\sioffl3\Kapacitas\Kapacit_2\0_0_0_Kapacitások\1_Fizikai_kapacitás\2018_2019\2018_10_01_\[KTGH_2018_01-TŐL.xlsx]Munka1'!$F$2:$I$509,$AK$4,)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8">
        <f>+VLOOKUP(Y128,'\\sioffl3\Kapacitas\Kapacit_2\0_0_0_Kapacitások\1_Fizikai_kapacitás\2018_2019\2018_10_01_\[KTGH_2018_01-TŐL.xlsx]Munka1'!$F$2:$I$509,$AK$4,)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9">
        <f>+VLOOKUP(Y129,'\\sioffl3\Kapacitas\Kapacit_2\0_0_0_Kapacitások\1_Fizikai_kapacitás\2018_2019\2018_10_01_\[KTGH_2018_01-TŐL.xlsx]Munka1'!$F$2:$I$509,$AK$4,)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0">
        <f>+VLOOKUP(Y130,'\\sioffl3\Kapacitas\Kapacit_2\0_0_0_Kapacitások\1_Fizikai_kapacitás\2018_2019\2018_10_01_\[KTGH_2018_01-TŐL.xlsx]Munka1'!$F$2:$I$509,$AK$4,)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1">
        <f>+VLOOKUP(Y131,'\\sioffl3\Kapacitas\Kapacit_2\0_0_0_Kapacitások\1_Fizikai_kapacitás\2018_2019\2018_10_01_\[KTGH_2018_01-TŐL.xlsx]Munka1'!$F$2:$I$509,$AK$4,)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2">
        <f>+VLOOKUP(Y132,'\\sioffl3\Kapacitas\Kapacit_2\0_0_0_Kapacitások\1_Fizikai_kapacitás\2018_2019\2018_10_01_\[KTGH_2018_01-TŐL.xlsx]Munka1'!$F$2:$I$509,$AK$4,)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34">
        <f>+VLOOKUP(Y134,'\\sioffl3\Kapacitas\Kapacit_2\0_0_0_Kapacitások\1_Fizikai_kapacitás\2018_2019\2018_10_01_\[KTGH_2018_01-TŐL.xlsx]Munka1'!$F$2:$I$509,$AK$4,)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5">
        <f>+VLOOKUP(Y135,'\\sioffl3\Kapacitas\Kapacit_2\0_0_0_Kapacitások\1_Fizikai_kapacitás\2018_2019\2018_10_01_\[KTGH_2018_01-TŐL.xlsx]Munka1'!$F$2:$I$509,$AK$4,)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37">
        <f>+VLOOKUP(Y137,'\\sioffl3\Kapacitas\Kapacit_2\0_0_0_Kapacitások\1_Fizikai_kapacitás\2018_2019\2018_10_01_\[KTGH_2018_01-TŐL.xlsx]Munka1'!$F$2:$I$509,$AK$4,)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8">
        <f>+VLOOKUP(Y138,'\\sioffl3\Kapacitas\Kapacit_2\0_0_0_Kapacitások\1_Fizikai_kapacitás\2018_2019\2018_10_01_\[KTGH_2018_01-TŐL.xlsx]Munka1'!$F$2:$I$509,$AK$4,)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9">
        <f>+VLOOKUP(Y139,'\\sioffl3\Kapacitas\Kapacit_2\0_0_0_Kapacitások\1_Fizikai_kapacitás\2018_2019\2018_10_01_\[KTGH_2018_01-TŐL.xlsx]Munka1'!$F$2:$I$509,$AK$4,)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0">
        <f>+VLOOKUP(Y140,'\\sioffl3\Kapacitas\Kapacit_2\0_0_0_Kapacitások\1_Fizikai_kapacitás\2018_2019\2018_10_01_\[KTGH_2018_01-TŐL.xlsx]Munka1'!$F$2:$I$509,$AK$4,)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1">
        <f>+VLOOKUP(Y141,'\\sioffl3\Kapacitas\Kapacit_2\0_0_0_Kapacitások\1_Fizikai_kapacitás\2018_2019\2018_10_01_\[KTGH_2018_01-TŐL.xlsx]Munka1'!$F$2:$I$509,$AK$4,)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43">
        <f>+VLOOKUP(Y143,'\\sioffl3\Kapacitas\Kapacit_2\0_0_0_Kapacitások\1_Fizikai_kapacitás\2018_2019\2018_10_01_\[KTGH_2018_01-TŐL.xlsx]Munka1'!$F$2:$I$509,$AK$4,)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4">
        <f>+VLOOKUP(Y144,'\\sioffl3\Kapacitas\Kapacit_2\0_0_0_Kapacitások\1_Fizikai_kapacitás\2018_2019\2018_10_01_\[KTGH_2018_01-TŐL.xlsx]Munka1'!$F$2:$I$509,$AK$4,)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46">
        <f>+VLOOKUP(Y146,'\\sioffl3\Kapacitas\Kapacit_2\0_0_0_Kapacitások\1_Fizikai_kapacitás\2018_2019\2018_10_01_\[KTGH_2018_01-TŐL.xlsx]Munka1'!$F$2:$I$509,$AK$4,)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7">
        <f>+VLOOKUP(Y147,'\\sioffl3\Kapacitas\Kapacit_2\0_0_0_Kapacitások\1_Fizikai_kapacitás\2018_2019\2018_10_01_\[KTGH_2018_01-TŐL.xlsx]Munka1'!$F$2:$I$509,$AK$4,)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8">
        <f>+VLOOKUP(Y148,'\\sioffl3\Kapacitas\Kapacit_2\0_0_0_Kapacitások\1_Fizikai_kapacitás\2018_2019\2018_10_01_\[KTGH_2018_01-TŐL.xlsx]Munka1'!$F$2:$I$509,$AK$4,)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9">
        <f>+VLOOKUP(Y149,'\\sioffl3\Kapacitas\Kapacit_2\0_0_0_Kapacitások\1_Fizikai_kapacitás\2018_2019\2018_10_01_\[KTGH_2018_01-TŐL.xlsx]Munka1'!$F$2:$I$509,$AK$4,)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51">
        <f>+VLOOKUP(Y151,'\\sioffl3\Kapacitas\Kapacit_2\0_0_0_Kapacitások\1_Fizikai_kapacitás\2018_2019\2018_10_01_\[KTGH_2018_01-TŐL.xlsx]Munka1'!$F$2:$I$509,$AK$4,)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2">
        <f>+VLOOKUP(Y152,'\\sioffl3\Kapacitas\Kapacit_2\0_0_0_Kapacitások\1_Fizikai_kapacitás\2018_2019\2018_10_01_\[KTGH_2018_01-TŐL.xlsx]Munka1'!$F$2:$I$509,$AK$4,)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3">
        <f>+VLOOKUP(Y153,'\\sioffl3\Kapacitas\Kapacit_2\0_0_0_Kapacitások\1_Fizikai_kapacitás\2018_2019\2018_10_01_\[KTGH_2018_01-TŐL.xlsx]Munka1'!$F$2:$I$509,$AK$4,)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4">
        <f>+VLOOKUP(Y154,'\\sioffl3\Kapacitas\Kapacit_2\0_0_0_Kapacitások\1_Fizikai_kapacitás\2018_2019\2018_10_01_\[KTGH_2018_01-TŐL.xlsx]Munka1'!$F$2:$I$509,$AK$4,)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5">
        <f>+VLOOKUP(Y155,'\\sioffl3\Kapacitas\Kapacit_2\0_0_0_Kapacitások\1_Fizikai_kapacitás\2018_2019\2018_10_01_\[KTGH_2018_01-TŐL.xlsx]Munka1'!$F$2:$I$509,$AK$4,)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6">
        <f>+VLOOKUP(Y156,'\\sioffl3\Kapacitas\Kapacit_2\0_0_0_Kapacitások\1_Fizikai_kapacitás\2018_2019\2018_10_01_\[KTGH_2018_01-TŐL.xlsx]Munka1'!$F$2:$I$509,$AK$4,)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7">
        <f>+VLOOKUP(Y157,'\\sioffl3\Kapacitas\Kapacit_2\0_0_0_Kapacitások\1_Fizikai_kapacitás\2018_2019\2018_10_01_\[KTGH_2018_01-TŐL.xlsx]Munka1'!$F$2:$I$509,$AK$4,)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8">
        <f>+VLOOKUP(Y158,'\\sioffl3\Kapacitas\Kapacit_2\0_0_0_Kapacitások\1_Fizikai_kapacitás\2018_2019\2018_10_01_\[KTGH_2018_01-TŐL.xlsx]Munka1'!$F$2:$I$509,$AK$4,)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9">
        <f>+VLOOKUP(Y159,'\\sioffl3\Kapacitas\Kapacit_2\0_0_0_Kapacitások\1_Fizikai_kapacitás\2018_2019\2018_10_01_\[KTGH_2018_01-TŐL.xlsx]Munka1'!$F$2:$I$509,$AK$4,)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0">
        <f>+VLOOKUP(Y160,'\\sioffl3\Kapacitas\Kapacit_2\0_0_0_Kapacitások\1_Fizikai_kapacitás\2018_2019\2018_10_01_\[KTGH_2018_01-TŐL.xlsx]Munka1'!$F$2:$I$509,$AK$4,)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1">
        <f>+VLOOKUP(Y161,'\\sioffl3\Kapacitas\Kapacit_2\0_0_0_Kapacitások\1_Fizikai_kapacitás\2018_2019\2018_10_01_\[KTGH_2018_01-TŐL.xlsx]Munka1'!$F$2:$I$509,$AK$4,)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2">
        <f>+VLOOKUP(Y162,'\\sioffl3\Kapacitas\Kapacit_2\0_0_0_Kapacitások\1_Fizikai_kapacitás\2018_2019\2018_10_01_\[KTGH_2018_01-TŐL.xlsx]Munka1'!$F$2:$I$509,$AK$4,)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3">
        <f>+VLOOKUP(Y163,'\\sioffl3\Kapacitas\Kapacit_2\0_0_0_Kapacitások\1_Fizikai_kapacitás\2018_2019\2018_10_01_\[KTGH_2018_01-TŐL.xlsx]Munka1'!$F$2:$I$509,$AK$4,)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4">
        <f>+VLOOKUP(Y164,'\\sioffl3\Kapacitas\Kapacit_2\0_0_0_Kapacitások\1_Fizikai_kapacitás\2018_2019\2018_10_01_\[KTGH_2018_01-TŐL.xlsx]Munka1'!$F$2:$I$509,$AK$4,)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5">
        <f>+VLOOKUP(Y165,'\\sioffl3\Kapacitas\Kapacit_2\0_0_0_Kapacitások\1_Fizikai_kapacitás\2018_2019\2018_10_01_\[KTGH_2018_01-TŐL.xlsx]Munka1'!$F$2:$I$509,$AK$4,)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6">
        <f>+VLOOKUP(Y166,'\\sioffl3\Kapacitas\Kapacit_2\0_0_0_Kapacitások\1_Fizikai_kapacitás\2018_2019\2018_10_01_\[KTGH_2018_01-TŐL.xlsx]Munka1'!$F$2:$I$509,$AK$4,)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7">
        <f>+VLOOKUP(Y167,'\\sioffl3\Kapacitas\Kapacit_2\0_0_0_Kapacitások\1_Fizikai_kapacitás\2018_2019\2018_10_01_\[KTGH_2018_01-TŐL.xlsx]Munka1'!$F$2:$I$509,$AK$4,)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8">
        <f>+VLOOKUP(Y168,'\\sioffl3\Kapacitas\Kapacit_2\0_0_0_Kapacitások\1_Fizikai_kapacitás\2018_2019\2018_10_01_\[KTGH_2018_01-TŐL.xlsx]Munka1'!$F$2:$I$509,$AK$4,)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9">
        <f>+VLOOKUP(Y169,'\\sioffl3\Kapacitas\Kapacit_2\0_0_0_Kapacitások\1_Fizikai_kapacitás\2018_2019\2018_10_01_\[KTGH_2018_01-TŐL.xlsx]Munka1'!$F$2:$I$509,$AK$4,)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0">
        <f>+VLOOKUP(Y170,'\\sioffl3\Kapacitas\Kapacit_2\0_0_0_Kapacitások\1_Fizikai_kapacitás\2018_2019\2018_10_01_\[KTGH_2018_01-TŐL.xlsx]Munka1'!$F$2:$I$509,$AK$4,)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1">
        <f>+VLOOKUP(Y171,'\\sioffl3\Kapacitas\Kapacit_2\0_0_0_Kapacitások\1_Fizikai_kapacitás\2018_2019\2018_10_01_\[KTGH_2018_01-TŐL.xlsx]Munka1'!$F$2:$I$509,$AK$4,)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2">
        <f>+VLOOKUP(Y172,'\\sioffl3\Kapacitas\Kapacit_2\0_0_0_Kapacitások\1_Fizikai_kapacitás\2018_2019\2018_10_01_\[KTGH_2018_01-TŐL.xlsx]Munka1'!$F$2:$I$509,$AK$4,)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3">
        <f>+VLOOKUP(Y173,'\\sioffl3\Kapacitas\Kapacit_2\0_0_0_Kapacitások\1_Fizikai_kapacitás\2018_2019\2018_10_01_\[KTGH_2018_01-TŐL.xlsx]Munka1'!$F$2:$I$509,$AK$4,)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75">
        <f>+VLOOKUP(Y175,'\\sioffl3\Kapacitas\Kapacit_2\0_0_0_Kapacitások\1_Fizikai_kapacitás\2018_2019\2018_10_01_\[KTGH_2018_01-TŐL.xlsx]Munka1'!$F$2:$I$509,$AK$4,)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6">
        <f>+VLOOKUP(Y176,'\\sioffl3\Kapacitas\Kapacit_2\0_0_0_Kapacitások\1_Fizikai_kapacitás\2018_2019\2018_10_01_\[KTGH_2018_01-TŐL.xlsx]Munka1'!$F$2:$I$509,$AK$4,)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77" start="0" length="0">
      <dxf>
        <font>
          <b/>
          <sz val="11"/>
          <family val="2"/>
        </font>
        <alignment vertical="center"/>
      </dxf>
    </rfmt>
    <rcc rId="0" sId="2" dxf="1">
      <nc r="AK178">
        <f>+VLOOKUP(Y178,'\\sioffl3\Kapacitas\Kapacit_2\0_0_0_Kapacitások\1_Fizikai_kapacitás\2018_2019\2018_10_01_\[KTGH_2018_01-TŐL.xlsx]Munka1'!$F$2:$I$509,$AK$4,)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9">
        <f>+VLOOKUP(Y179,'\\sioffl3\Kapacitas\Kapacit_2\0_0_0_Kapacitások\1_Fizikai_kapacitás\2018_2019\2018_10_01_\[KTGH_2018_01-TŐL.xlsx]Munka1'!$F$2:$I$509,$AK$4,)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0">
        <f>+VLOOKUP(Y180,'\\sioffl3\Kapacitas\Kapacit_2\0_0_0_Kapacitások\1_Fizikai_kapacitás\2018_2019\2018_10_01_\[KTGH_2018_01-TŐL.xlsx]Munka1'!$F$2:$I$509,$AK$4,)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1">
        <f>+VLOOKUP(Y181,'\\sioffl3\Kapacitas\Kapacit_2\0_0_0_Kapacitások\1_Fizikai_kapacitás\2018_2019\2018_10_01_\[KTGH_2018_01-TŐL.xlsx]Munka1'!$F$2:$I$509,$AK$4,)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2">
        <f>+VLOOKUP(Y182,'\\sioffl3\Kapacitas\Kapacit_2\0_0_0_Kapacitások\1_Fizikai_kapacitás\2018_2019\2018_10_01_\[KTGH_2018_01-TŐL.xlsx]Munka1'!$F$2:$I$509,$AK$4,)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3">
        <f>+VLOOKUP(Y183,'\\sioffl3\Kapacitas\Kapacit_2\0_0_0_Kapacitások\1_Fizikai_kapacitás\2018_2019\2018_10_01_\[KTGH_2018_01-TŐL.xlsx]Munka1'!$F$2:$I$509,$AK$4,)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4">
        <f>+VLOOKUP(Y184,'\\sioffl3\Kapacitas\Kapacit_2\0_0_0_Kapacitások\1_Fizikai_kapacitás\2018_2019\2018_10_01_\[KTGH_2018_01-TŐL.xlsx]Munka1'!$F$2:$I$509,$AK$4,)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86">
        <f>+VLOOKUP(Y186,'\\sioffl3\Kapacitas\Kapacit_2\0_0_0_Kapacitások\1_Fizikai_kapacitás\2018_2019\2018_10_01_\[KTGH_2018_01-TŐL.xlsx]Munka1'!$F$2:$I$509,$AK$4,)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7">
        <f>+VLOOKUP(Y187,'\\sioffl3\Kapacitas\Kapacit_2\0_0_0_Kapacitások\1_Fizikai_kapacitás\2018_2019\2018_10_01_\[KTGH_2018_01-TŐL.xlsx]Munka1'!$F$2:$I$509,$AK$4,)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8">
        <f>+VLOOKUP(Y188,'\\sioffl3\Kapacitas\Kapacit_2\0_0_0_Kapacitások\1_Fizikai_kapacitás\2018_2019\2018_10_01_\[KTGH_2018_01-TŐL.xlsx]Munka1'!$F$2:$I$509,$AK$4,)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89" start="0" length="0">
      <dxf>
        <font>
          <b/>
          <sz val="11"/>
          <family val="2"/>
        </font>
        <alignment vertical="center"/>
      </dxf>
    </rfmt>
    <rcc rId="0" sId="2" dxf="1">
      <nc r="AK19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91">
        <f>+VLOOKUP(Y191,'\\sioffl3\Kapacitas\Kapacit_2\0_0_0_Kapacitások\1_Fizikai_kapacitás\2018_2019\2018_10_01_\[KTGH_2018_01-TŐL.xlsx]Munka1'!$F$2:$I$509,$AK$4,)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2">
        <f>+VLOOKUP(Y192,'\\sioffl3\Kapacitas\Kapacit_2\0_0_0_Kapacitások\1_Fizikai_kapacitás\2018_2019\2018_10_01_\[KTGH_2018_01-TŐL.xlsx]Munka1'!$F$2:$I$509,$AK$4,)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3">
        <f>+VLOOKUP(Y193,'\\sioffl3\Kapacitas\Kapacit_2\0_0_0_Kapacitások\1_Fizikai_kapacitás\2018_2019\2018_10_01_\[KTGH_2018_01-TŐL.xlsx]Munka1'!$F$2:$I$509,$AK$4,)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4">
        <f>+VLOOKUP(Y194,'\\sioffl3\Kapacitas\Kapacit_2\0_0_0_Kapacitások\1_Fizikai_kapacitás\2018_2019\2018_10_01_\[KTGH_2018_01-TŐL.xlsx]Munka1'!$F$2:$I$509,$AK$4,)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5">
        <f>+VLOOKUP(Y195,'\\sioffl3\Kapacitas\Kapacit_2\0_0_0_Kapacitások\1_Fizikai_kapacitás\2018_2019\2018_10_01_\[KTGH_2018_01-TŐL.xlsx]Munka1'!$F$2:$I$509,$AK$4,)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6">
        <f>+VLOOKUP(Y196,'\\sioffl3\Kapacitas\Kapacit_2\0_0_0_Kapacitások\1_Fizikai_kapacitás\2018_2019\2018_10_01_\[KTGH_2018_01-TŐL.xlsx]Munka1'!$F$2:$I$509,$AK$4,)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7">
        <f>+VLOOKUP(Y197,'\\sioffl3\Kapacitas\Kapacit_2\0_0_0_Kapacitások\1_Fizikai_kapacitás\2018_2019\2018_10_01_\[KTGH_2018_01-TŐL.xlsx]Munka1'!$F$2:$I$509,$AK$4,)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99">
        <f>+VLOOKUP(Y199,'\\sioffl3\Kapacitas\Kapacit_2\0_0_0_Kapacitások\1_Fizikai_kapacitás\2018_2019\2018_10_01_\[KTGH_2018_01-TŐL.xlsx]Munka1'!$F$2:$I$509,$AK$4,)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0">
        <f>+VLOOKUP(Y200,'\\sioffl3\Kapacitas\Kapacit_2\0_0_0_Kapacitások\1_Fizikai_kapacitás\2018_2019\2018_10_01_\[KTGH_2018_01-TŐL.xlsx]Munka1'!$F$2:$I$509,$AK$4,)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1">
        <f>+VLOOKUP(Y201,'\\sioffl3\Kapacitas\Kapacit_2\0_0_0_Kapacitások\1_Fizikai_kapacitás\2018_2019\2018_10_01_\[KTGH_2018_01-TŐL.xlsx]Munka1'!$F$2:$I$509,$AK$4,)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2">
        <f>+VLOOKUP(Y202,'\\sioffl3\Kapacitas\Kapacit_2\0_0_0_Kapacitások\1_Fizikai_kapacitás\2018_2019\2018_10_01_\[KTGH_2018_01-TŐL.xlsx]Munka1'!$F$2:$I$509,$AK$4,)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3">
        <f>+VLOOKUP(Y203,'\\sioffl3\Kapacitas\Kapacit_2\0_0_0_Kapacitások\1_Fizikai_kapacitás\2018_2019\2018_10_01_\[KTGH_2018_01-TŐL.xlsx]Munka1'!$F$2:$I$509,$AK$4,)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4">
        <f>+VLOOKUP(Y204,'\\sioffl3\Kapacitas\Kapacit_2\0_0_0_Kapacitások\1_Fizikai_kapacitás\2018_2019\2018_10_01_\[KTGH_2018_01-TŐL.xlsx]Munka1'!$F$2:$I$509,$AK$4,)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5">
        <f>+VLOOKUP(Y205,'\\sioffl3\Kapacitas\Kapacit_2\0_0_0_Kapacitások\1_Fizikai_kapacitás\2018_2019\2018_10_01_\[KTGH_2018_01-TŐL.xlsx]Munka1'!$F$2:$I$509,$AK$4,)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07">
        <f>+VLOOKUP(Y207,'\\sioffl3\Kapacitas\Kapacit_2\0_0_0_Kapacitások\1_Fizikai_kapacitás\2018_2019\2018_10_01_\[KTGH_2018_01-TŐL.xlsx]Munka1'!$F$2:$I$509,$AK$4,)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8">
        <f>+VLOOKUP(Y208,'\\sioffl3\Kapacitas\Kapacit_2\0_0_0_Kapacitások\1_Fizikai_kapacitás\2018_2019\2018_10_01_\[KTGH_2018_01-TŐL.xlsx]Munka1'!$F$2:$I$509,$AK$4,)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9">
        <f>+VLOOKUP(Y209,'\\sioffl3\Kapacitas\Kapacit_2\0_0_0_Kapacitások\1_Fizikai_kapacitás\2018_2019\2018_10_01_\[KTGH_2018_01-TŐL.xlsx]Munka1'!$F$2:$I$509,$AK$4,)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0">
        <f>+VLOOKUP(Y210,'\\sioffl3\Kapacitas\Kapacit_2\0_0_0_Kapacitások\1_Fizikai_kapacitás\2018_2019\2018_10_01_\[KTGH_2018_01-TŐL.xlsx]Munka1'!$F$2:$I$509,$AK$4,)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1">
        <f>+VLOOKUP(Y211,'\\sioffl3\Kapacitas\Kapacit_2\0_0_0_Kapacitások\1_Fizikai_kapacitás\2018_2019\2018_10_01_\[KTGH_2018_01-TŐL.xlsx]Munka1'!$F$2:$I$509,$AK$4,)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2">
        <f>+VLOOKUP(Y212,'\\sioffl3\Kapacitas\Kapacit_2\0_0_0_Kapacitások\1_Fizikai_kapacitás\2018_2019\2018_10_01_\[KTGH_2018_01-TŐL.xlsx]Munka1'!$F$2:$I$509,$AK$4,)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3">
        <f>+VLOOKUP(Y213,'\\sioffl3\Kapacitas\Kapacit_2\0_0_0_Kapacitások\1_Fizikai_kapacitás\2018_2019\2018_10_01_\[KTGH_2018_01-TŐL.xlsx]Munka1'!$F$2:$I$509,$AK$4,)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4">
        <f>+VLOOKUP(Y214,'\\sioffl3\Kapacitas\Kapacit_2\0_0_0_Kapacitások\1_Fizikai_kapacitás\2018_2019\2018_10_01_\[KTGH_2018_01-TŐL.xlsx]Munka1'!$F$2:$I$509,$AK$4,)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5">
        <f>+VLOOKUP(Y215,'\\sioffl3\Kapacitas\Kapacit_2\0_0_0_Kapacitások\1_Fizikai_kapacitás\2018_2019\2018_10_01_\[KTGH_2018_01-TŐL.xlsx]Munka1'!$F$2:$I$509,$AK$4,)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6">
        <f>+VLOOKUP(Y216,'\\sioffl3\Kapacitas\Kapacit_2\0_0_0_Kapacitások\1_Fizikai_kapacitás\2018_2019\2018_10_01_\[KTGH_2018_01-TŐL.xlsx]Munka1'!$F$2:$I$509,$AK$4,)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7">
        <f>+VLOOKUP(Y217,'\\sioffl3\Kapacitas\Kapacit_2\0_0_0_Kapacitások\1_Fizikai_kapacitás\2018_2019\2018_10_01_\[KTGH_2018_01-TŐL.xlsx]Munka1'!$F$2:$I$509,$AK$4,)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8">
        <f>+VLOOKUP(Y218,'\\sioffl3\Kapacitas\Kapacit_2\0_0_0_Kapacitások\1_Fizikai_kapacitás\2018_2019\2018_10_01_\[KTGH_2018_01-TŐL.xlsx]Munka1'!$F$2:$I$509,$AK$4,)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9">
        <f>+VLOOKUP(Y219,'\\sioffl3\Kapacitas\Kapacit_2\0_0_0_Kapacitások\1_Fizikai_kapacitás\2018_2019\2018_10_01_\[KTGH_2018_01-TŐL.xlsx]Munka1'!$F$2:$I$509,$AK$4,)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0">
        <f>+VLOOKUP(Y220,'\\sioffl3\Kapacitas\Kapacit_2\0_0_0_Kapacitások\1_Fizikai_kapacitás\2018_2019\2018_10_01_\[KTGH_2018_01-TŐL.xlsx]Munka1'!$F$2:$I$509,$AK$4,)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1">
        <f>+VLOOKUP(Y221,'\\sioffl3\Kapacitas\Kapacit_2\0_0_0_Kapacitások\1_Fizikai_kapacitás\2018_2019\2018_10_01_\[KTGH_2018_01-TŐL.xlsx]Munka1'!$F$2:$I$509,$AK$4,)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22" start="0" length="0">
      <dxf>
        <font>
          <b/>
          <sz val="11"/>
          <family val="2"/>
        </font>
        <alignment vertical="center"/>
      </dxf>
    </rfmt>
    <rcc rId="0" sId="2" dxf="1">
      <nc r="AK223">
        <f>+VLOOKUP(Y223,'\\sioffl3\Kapacitas\Kapacit_2\0_0_0_Kapacitások\1_Fizikai_kapacitás\2018_2019\2018_10_01_\[KTGH_2018_01-TŐL.xlsx]Munka1'!$F$2:$I$509,$AK$4,)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4">
        <f>+VLOOKUP(Y224,'\\sioffl3\Kapacitas\Kapacit_2\0_0_0_Kapacitások\1_Fizikai_kapacitás\2018_2019\2018_10_01_\[KTGH_2018_01-TŐL.xlsx]Munka1'!$F$2:$I$509,$AK$4,)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26">
        <f>+VLOOKUP(Y226,'\\sioffl3\Kapacitas\Kapacit_2\0_0_0_Kapacitások\1_Fizikai_kapacitás\2018_2019\2018_10_01_\[KTGH_2018_01-TŐL.xlsx]Munka1'!$F$2:$I$509,$AK$4,)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7">
        <f>+VLOOKUP(Y227,'\\sioffl3\Kapacitas\Kapacit_2\0_0_0_Kapacitások\1_Fizikai_kapacitás\2018_2019\2018_10_01_\[KTGH_2018_01-TŐL.xlsx]Munka1'!$F$2:$I$509,$AK$4,)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8">
        <f>+VLOOKUP(Y228,'\\sioffl3\Kapacitas\Kapacit_2\0_0_0_Kapacitások\1_Fizikai_kapacitás\2018_2019\2018_10_01_\[KTGH_2018_01-TŐL.xlsx]Munka1'!$F$2:$I$509,$AK$4,)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9">
        <f>+VLOOKUP(Y229,'\\sioffl3\Kapacitas\Kapacit_2\0_0_0_Kapacitások\1_Fizikai_kapacitás\2018_2019\2018_10_01_\[KTGH_2018_01-TŐL.xlsx]Munka1'!$F$2:$I$509,$AK$4,)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0">
        <f>+VLOOKUP(Y230,'\\sioffl3\Kapacitas\Kapacit_2\0_0_0_Kapacitások\1_Fizikai_kapacitás\2018_2019\2018_10_01_\[KTGH_2018_01-TŐL.xlsx]Munka1'!$F$2:$I$509,$AK$4,)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1">
        <f>+VLOOKUP(Y231,'\\sioffl3\Kapacitas\Kapacit_2\0_0_0_Kapacitások\1_Fizikai_kapacitás\2018_2019\2018_10_01_\[KTGH_2018_01-TŐL.xlsx]Munka1'!$F$2:$I$509,$AK$4,)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2">
        <f>+VLOOKUP(Y232,'\\sioffl3\Kapacitas\Kapacit_2\0_0_0_Kapacitások\1_Fizikai_kapacitás\2018_2019\2018_10_01_\[KTGH_2018_01-TŐL.xlsx]Munka1'!$F$2:$I$509,$AK$4,)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3">
        <f>+VLOOKUP(Y233,'\\sioffl3\Kapacitas\Kapacit_2\0_0_0_Kapacitások\1_Fizikai_kapacitás\2018_2019\2018_10_01_\[KTGH_2018_01-TŐL.xlsx]Munka1'!$F$2:$I$509,$AK$4,)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35">
        <f>+VLOOKUP(Y235,'\\sioffl3\Kapacitas\Kapacit_2\0_0_0_Kapacitások\1_Fizikai_kapacitás\2018_2019\2018_10_01_\[KTGH_2018_01-TŐL.xlsx]Munka1'!$F$2:$I$509,$AK$4,)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6">
        <f>+VLOOKUP(Y236,'\\sioffl3\Kapacitas\Kapacit_2\0_0_0_Kapacitások\1_Fizikai_kapacitás\2018_2019\2018_10_01_\[KTGH_2018_01-TŐL.xlsx]Munka1'!$F$2:$I$509,$AK$4,)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7">
        <f>+VLOOKUP(Y237,'\\sioffl3\Kapacitas\Kapacit_2\0_0_0_Kapacitások\1_Fizikai_kapacitás\2018_2019\2018_10_01_\[KTGH_2018_01-TŐL.xlsx]Munka1'!$F$2:$I$509,$AK$4,)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8">
        <f>+VLOOKUP(Y238,'\\sioffl3\Kapacitas\Kapacit_2\0_0_0_Kapacitások\1_Fizikai_kapacitás\2018_2019\2018_10_01_\[KTGH_2018_01-TŐL.xlsx]Munka1'!$F$2:$I$509,$AK$4,)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9">
        <f>+VLOOKUP(Y239,'\\sioffl3\Kapacitas\Kapacit_2\0_0_0_Kapacitások\1_Fizikai_kapacitás\2018_2019\2018_10_01_\[KTGH_2018_01-TŐL.xlsx]Munka1'!$F$2:$I$509,$AK$4,)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0">
        <f>+VLOOKUP(Y240,'\\sioffl3\Kapacitas\Kapacit_2\0_0_0_Kapacitások\1_Fizikai_kapacitás\2018_2019\2018_10_01_\[KTGH_2018_01-TŐL.xlsx]Munka1'!$F$2:$I$509,$AK$4,)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1">
        <f>+VLOOKUP(Y241,'\\sioffl3\Kapacitas\Kapacit_2\0_0_0_Kapacitások\1_Fizikai_kapacitás\2018_2019\2018_10_01_\[KTGH_2018_01-TŐL.xlsx]Munka1'!$F$2:$I$509,$AK$4,)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2">
        <f>+VLOOKUP(Y242,'\\sioffl3\Kapacitas\Kapacit_2\0_0_0_Kapacitások\1_Fizikai_kapacitás\2018_2019\2018_10_01_\[KTGH_2018_01-TŐL.xlsx]Munka1'!$F$2:$I$509,$AK$4,)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3">
        <f>+VLOOKUP(Y243,'\\sioffl3\Kapacitas\Kapacit_2\0_0_0_Kapacitások\1_Fizikai_kapacitás\2018_2019\2018_10_01_\[KTGH_2018_01-TŐL.xlsx]Munka1'!$F$2:$I$509,$AK$4,)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4">
        <f>+VLOOKUP(Y244,'\\sioffl3\Kapacitas\Kapacit_2\0_0_0_Kapacitások\1_Fizikai_kapacitás\2018_2019\2018_10_01_\[KTGH_2018_01-TŐL.xlsx]Munka1'!$F$2:$I$509,$AK$4,)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5">
        <f>+VLOOKUP(Y245,'\\sioffl3\Kapacitas\Kapacit_2\0_0_0_Kapacitások\1_Fizikai_kapacitás\2018_2019\2018_10_01_\[KTGH_2018_01-TŐL.xlsx]Munka1'!$F$2:$I$509,$AK$4,)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6">
        <f>+VLOOKUP(Y246,'\\sioffl3\Kapacitas\Kapacit_2\0_0_0_Kapacitások\1_Fizikai_kapacitás\2018_2019\2018_10_01_\[KTGH_2018_01-TŐL.xlsx]Munka1'!$F$2:$I$509,$AK$4,)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48">
        <f>+VLOOKUP(Y248,'\\sioffl3\Kapacitas\Kapacit_2\0_0_0_Kapacitások\1_Fizikai_kapacitás\2018_2019\2018_10_01_\[KTGH_2018_01-TŐL.xlsx]Munka1'!$F$2:$I$509,$AK$4,)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9">
        <f>+VLOOKUP(Y249,'\\sioffl3\Kapacitas\Kapacit_2\0_0_0_Kapacitások\1_Fizikai_kapacitás\2018_2019\2018_10_01_\[KTGH_2018_01-TŐL.xlsx]Munka1'!$F$2:$I$509,$AK$4,)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51">
        <f>+VLOOKUP(Y251,'\\sioffl3\Kapacitas\Kapacit_2\0_0_0_Kapacitások\1_Fizikai_kapacitás\2018_2019\2018_10_01_\[KTGH_2018_01-TŐL.xlsx]Munka1'!$F$2:$I$509,$AK$4,)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2">
        <f>+VLOOKUP(Y252,'\\sioffl3\Kapacitas\Kapacit_2\0_0_0_Kapacitások\1_Fizikai_kapacitás\2018_2019\2018_10_01_\[KTGH_2018_01-TŐL.xlsx]Munka1'!$F$2:$I$509,$AK$4,)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3">
        <f>+VLOOKUP(Y253,'\\sioffl3\Kapacitas\Kapacit_2\0_0_0_Kapacitások\1_Fizikai_kapacitás\2018_2019\2018_10_01_\[KTGH_2018_01-TŐL.xlsx]Munka1'!$F$2:$I$509,$AK$4,)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4">
        <f>+VLOOKUP(Y254,'\\sioffl3\Kapacitas\Kapacit_2\0_0_0_Kapacitások\1_Fizikai_kapacitás\2018_2019\2018_10_01_\[KTGH_2018_01-TŐL.xlsx]Munka1'!$F$2:$I$509,$AK$4,)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5">
        <f>+VLOOKUP(Y255,'\\sioffl3\Kapacitas\Kapacit_2\0_0_0_Kapacitások\1_Fizikai_kapacitás\2018_2019\2018_10_01_\[KTGH_2018_01-TŐL.xlsx]Munka1'!$F$2:$I$509,$AK$4,)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6">
        <f>+VLOOKUP(Y256,'\\sioffl3\Kapacitas\Kapacit_2\0_0_0_Kapacitások\1_Fizikai_kapacitás\2018_2019\2018_10_01_\[KTGH_2018_01-TŐL.xlsx]Munka1'!$F$2:$I$509,$AK$4,)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7">
        <f>+VLOOKUP(Y257,'\\sioffl3\Kapacitas\Kapacit_2\0_0_0_Kapacitások\1_Fizikai_kapacitás\2018_2019\2018_10_01_\[KTGH_2018_01-TŐL.xlsx]Munka1'!$F$2:$I$509,$AK$4,)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58" start="0" length="0">
      <dxf>
        <font>
          <b/>
          <sz val="11"/>
          <family val="2"/>
        </font>
        <alignment vertical="center"/>
      </dxf>
    </rfmt>
    <rcc rId="0" sId="2" dxf="1">
      <nc r="AK259">
        <f>+VLOOKUP(Y259,'\\sioffl3\Kapacitas\Kapacit_2\0_0_0_Kapacitások\1_Fizikai_kapacitás\2018_2019\2018_10_01_\[KTGH_2018_01-TŐL.xlsx]Munka1'!$F$2:$I$509,$AK$4,)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0">
        <f>+VLOOKUP(Y260,'\\sioffl3\Kapacitas\Kapacit_2\0_0_0_Kapacitások\1_Fizikai_kapacitás\2018_2019\2018_10_01_\[KTGH_2018_01-TŐL.xlsx]Munka1'!$F$2:$I$509,$AK$4,)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1">
        <f>+VLOOKUP(Y261,'\\sioffl3\Kapacitas\Kapacit_2\0_0_0_Kapacitások\1_Fizikai_kapacitás\2018_2019\2018_10_01_\[KTGH_2018_01-TŐL.xlsx]Munka1'!$F$2:$I$509,$AK$4,)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2">
        <f>+VLOOKUP(Y262,'\\sioffl3\Kapacitas\Kapacit_2\0_0_0_Kapacitások\1_Fizikai_kapacitás\2018_2019\2018_10_01_\[KTGH_2018_01-TŐL.xlsx]Munka1'!$F$2:$I$509,$AK$4,)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3">
        <f>+VLOOKUP(Y263,'\\sioffl3\Kapacitas\Kapacit_2\0_0_0_Kapacitások\1_Fizikai_kapacitás\2018_2019\2018_10_01_\[KTGH_2018_01-TŐL.xlsx]Munka1'!$F$2:$I$509,$AK$4,)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4">
        <f>+VLOOKUP(Y264,'\\sioffl3\Kapacitas\Kapacit_2\0_0_0_Kapacitások\1_Fizikai_kapacitás\2018_2019\2018_10_01_\[KTGH_2018_01-TŐL.xlsx]Munka1'!$F$2:$I$509,$AK$4,)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5">
        <f>+VLOOKUP(Y265,'\\sioffl3\Kapacitas\Kapacit_2\0_0_0_Kapacitások\1_Fizikai_kapacitás\2018_2019\2018_10_01_\[KTGH_2018_01-TŐL.xlsx]Munka1'!$F$2:$I$509,$AK$4,)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67">
        <f>+VLOOKUP(Y267,'\\sioffl3\Kapacitas\Kapacit_2\0_0_0_Kapacitások\1_Fizikai_kapacitás\2018_2019\2018_10_01_\[KTGH_2018_01-TŐL.xlsx]Munka1'!$F$2:$I$509,$AK$4,)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8">
        <f>+VLOOKUP(Y268,'\\sioffl3\Kapacitas\Kapacit_2\0_0_0_Kapacitások\1_Fizikai_kapacitás\2018_2019\2018_10_01_\[KTGH_2018_01-TŐL.xlsx]Munka1'!$F$2:$I$509,$AK$4,)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9">
        <f>+VLOOKUP(Y269,'\\sioffl3\Kapacitas\Kapacit_2\0_0_0_Kapacitások\1_Fizikai_kapacitás\2018_2019\2018_10_01_\[KTGH_2018_01-TŐL.xlsx]Munka1'!$F$2:$I$509,$AK$4,)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0">
        <f>+VLOOKUP(Y270,'\\sioffl3\Kapacitas\Kapacit_2\0_0_0_Kapacitások\1_Fizikai_kapacitás\2018_2019\2018_10_01_\[KTGH_2018_01-TŐL.xlsx]Munka1'!$F$2:$I$509,$AK$4,)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1">
        <f>+VLOOKUP(Y271,'\\sioffl3\Kapacitas\Kapacit_2\0_0_0_Kapacitások\1_Fizikai_kapacitás\2018_2019\2018_10_01_\[KTGH_2018_01-TŐL.xlsx]Munka1'!$F$2:$I$509,$AK$4,)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2">
        <f>+VLOOKUP(Y272,'\\sioffl3\Kapacitas\Kapacit_2\0_0_0_Kapacitások\1_Fizikai_kapacitás\2018_2019\2018_10_01_\[KTGH_2018_01-TŐL.xlsx]Munka1'!$F$2:$I$509,$AK$4,)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73" start="0" length="0">
      <dxf>
        <font>
          <b/>
          <sz val="11"/>
          <family val="2"/>
        </font>
        <alignment vertical="center"/>
      </dxf>
    </rfmt>
    <rcc rId="0" sId="2" dxf="1">
      <nc r="AK274">
        <f>+VLOOKUP(Y274,'\\sioffl3\Kapacitas\Kapacit_2\0_0_0_Kapacitások\1_Fizikai_kapacitás\2018_2019\2018_10_01_\[KTGH_2018_01-TŐL.xlsx]Munka1'!$F$2:$I$509,$AK$4,)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5">
        <f>+VLOOKUP(Y275,'\\sioffl3\Kapacitas\Kapacit_2\0_0_0_Kapacitások\1_Fizikai_kapacitás\2018_2019\2018_10_01_\[KTGH_2018_01-TŐL.xlsx]Munka1'!$F$2:$I$509,$AK$4,)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6">
        <f>+VLOOKUP(Y276,'\\sioffl3\Kapacitas\Kapacit_2\0_0_0_Kapacitások\1_Fizikai_kapacitás\2018_2019\2018_10_01_\[KTGH_2018_01-TŐL.xlsx]Munka1'!$F$2:$I$509,$AK$4,)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7">
        <f>+VLOOKUP(Y277,'\\sioffl3\Kapacitas\Kapacit_2\0_0_0_Kapacitások\1_Fizikai_kapacitás\2018_2019\2018_10_01_\[KTGH_2018_01-TŐL.xlsx]Munka1'!$F$2:$I$509,$AK$4,)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8">
        <f>+VLOOKUP(Y278,'\\sioffl3\Kapacitas\Kapacit_2\0_0_0_Kapacitások\1_Fizikai_kapacitás\2018_2019\2018_10_01_\[KTGH_2018_01-TŐL.xlsx]Munka1'!$F$2:$I$509,$AK$4,)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9">
        <f>+VLOOKUP(Y279,'\\sioffl3\Kapacitas\Kapacit_2\0_0_0_Kapacitások\1_Fizikai_kapacitás\2018_2019\2018_10_01_\[KTGH_2018_01-TŐL.xlsx]Munka1'!$F$2:$I$509,$AK$4,)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0">
        <f>+VLOOKUP(Y280,'\\sioffl3\Kapacitas\Kapacit_2\0_0_0_Kapacitások\1_Fizikai_kapacitás\2018_2019\2018_10_01_\[KTGH_2018_01-TŐL.xlsx]Munka1'!$F$2:$I$509,$AK$4,)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1">
        <f>+VLOOKUP(Y281,'\\sioffl3\Kapacitas\Kapacit_2\0_0_0_Kapacitások\1_Fizikai_kapacitás\2018_2019\2018_10_01_\[KTGH_2018_01-TŐL.xlsx]Munka1'!$F$2:$I$509,$AK$4,)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2">
        <f>+VLOOKUP(Y282,'\\sioffl3\Kapacitas\Kapacit_2\0_0_0_Kapacitások\1_Fizikai_kapacitás\2018_2019\2018_10_01_\[KTGH_2018_01-TŐL.xlsx]Munka1'!$F$2:$I$509,$AK$4,)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3">
        <f>+VLOOKUP(Y283,'\\sioffl3\Kapacitas\Kapacit_2\0_0_0_Kapacitások\1_Fizikai_kapacitás\2018_2019\2018_10_01_\[KTGH_2018_01-TŐL.xlsx]Munka1'!$F$2:$I$509,$AK$4,)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4">
        <f>+VLOOKUP(Y284,'\\sioffl3\Kapacitas\Kapacit_2\0_0_0_Kapacitások\1_Fizikai_kapacitás\2018_2019\2018_10_01_\[KTGH_2018_01-TŐL.xlsx]Munka1'!$F$2:$I$509,$AK$4,)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5">
        <f>+VLOOKUP(Y285,'\\sioffl3\Kapacitas\Kapacit_2\0_0_0_Kapacitások\1_Fizikai_kapacitás\2018_2019\2018_10_01_\[KTGH_2018_01-TŐL.xlsx]Munka1'!$F$2:$I$509,$AK$4,)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6">
        <f>+VLOOKUP(Y286,'\\sioffl3\Kapacitas\Kapacit_2\0_0_0_Kapacitások\1_Fizikai_kapacitás\2018_2019\2018_10_01_\[KTGH_2018_01-TŐL.xlsx]Munka1'!$F$2:$I$509,$AK$4,)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7">
        <f>+VLOOKUP(Y287,'\\sioffl3\Kapacitas\Kapacit_2\0_0_0_Kapacitások\1_Fizikai_kapacitás\2018_2019\2018_10_01_\[KTGH_2018_01-TŐL.xlsx]Munka1'!$F$2:$I$509,$AK$4,)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8">
        <f>+VLOOKUP(Y288,'\\sioffl3\Kapacitas\Kapacit_2\0_0_0_Kapacitások\1_Fizikai_kapacitás\2018_2019\2018_10_01_\[KTGH_2018_01-TŐL.xlsx]Munka1'!$F$2:$I$509,$AK$4,)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9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90">
        <f>+VLOOKUP(Y290,'\\sioffl3\Kapacitas\Kapacit_2\0_0_0_Kapacitások\1_Fizikai_kapacitás\2018_2019\2018_10_01_\[KTGH_2018_01-TŐL.xlsx]Munka1'!$F$2:$I$509,$AK$4,)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1">
        <f>+VLOOKUP(Y291,'\\sioffl3\Kapacitas\Kapacit_2\0_0_0_Kapacitások\1_Fizikai_kapacitás\2018_2019\2018_10_01_\[KTGH_2018_01-TŐL.xlsx]Munka1'!$F$2:$I$509,$AK$4,)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2">
        <f>+VLOOKUP(Y292,'\\sioffl3\Kapacitas\Kapacit_2\0_0_0_Kapacitások\1_Fizikai_kapacitás\2018_2019\2018_10_01_\[KTGH_2018_01-TŐL.xlsx]Munka1'!$F$2:$I$509,$AK$4,)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3">
        <f>+VLOOKUP(Y293,'\\sioffl3\Kapacitas\Kapacit_2\0_0_0_Kapacitások\1_Fizikai_kapacitás\2018_2019\2018_10_01_\[KTGH_2018_01-TŐL.xlsx]Munka1'!$F$2:$I$509,$AK$4,)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4">
        <f>+VLOOKUP(Y294,'\\sioffl3\Kapacitas\Kapacit_2\0_0_0_Kapacitások\1_Fizikai_kapacitás\2018_2019\2018_10_01_\[KTGH_2018_01-TŐL.xlsx]Munka1'!$F$2:$I$509,$AK$4,)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5">
        <f>+VLOOKUP(Y295,'\\sioffl3\Kapacitas\Kapacit_2\0_0_0_Kapacitások\1_Fizikai_kapacitás\2018_2019\2018_10_01_\[KTGH_2018_01-TŐL.xlsx]Munka1'!$F$2:$I$509,$AK$4,)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97">
        <f>+VLOOKUP(Y297,'\\sioffl3\Kapacitas\Kapacit_2\0_0_0_Kapacitások\1_Fizikai_kapacitás\2018_2019\2018_10_01_\[KTGH_2018_01-TŐL.xlsx]Munka1'!$F$2:$I$509,$AK$4,)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8">
        <f>+VLOOKUP(Y298,'\\sioffl3\Kapacitas\Kapacit_2\0_0_0_Kapacitások\1_Fizikai_kapacitás\2018_2019\2018_10_01_\[KTGH_2018_01-TŐL.xlsx]Munka1'!$F$2:$I$509,$AK$4,)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9">
        <f>+VLOOKUP(Y299,'\\sioffl3\Kapacitas\Kapacit_2\0_0_0_Kapacitások\1_Fizikai_kapacitás\2018_2019\2018_10_01_\[KTGH_2018_01-TŐL.xlsx]Munka1'!$F$2:$I$509,$AK$4,)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0">
        <f>+VLOOKUP(Y300,'\\sioffl3\Kapacitas\Kapacit_2\0_0_0_Kapacitások\1_Fizikai_kapacitás\2018_2019\2018_10_01_\[KTGH_2018_01-TŐL.xlsx]Munka1'!$F$2:$I$509,$AK$4,)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1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02">
        <f>+VLOOKUP(Y302,'\\sioffl3\Kapacitas\Kapacit_2\0_0_0_Kapacitások\1_Fizikai_kapacitás\2018_2019\2018_10_01_\[KTGH_2018_01-TŐL.xlsx]Munka1'!$F$2:$I$509,$AK$4,)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3">
        <f>+VLOOKUP(Y303,'\\sioffl3\Kapacitas\Kapacit_2\0_0_0_Kapacitások\1_Fizikai_kapacitás\2018_2019\2018_10_01_\[KTGH_2018_01-TŐL.xlsx]Munka1'!$F$2:$I$509,$AK$4,)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4">
        <f>+VLOOKUP(Y304,'\\sioffl3\Kapacitas\Kapacit_2\0_0_0_Kapacitások\1_Fizikai_kapacitás\2018_2019\2018_10_01_\[KTGH_2018_01-TŐL.xlsx]Munka1'!$F$2:$I$509,$AK$4,)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5">
        <f>+VLOOKUP(Y305,'\\sioffl3\Kapacitas\Kapacit_2\0_0_0_Kapacitások\1_Fizikai_kapacitás\2018_2019\2018_10_01_\[KTGH_2018_01-TŐL.xlsx]Munka1'!$F$2:$I$509,$AK$4,)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6">
        <f>+VLOOKUP(Y306,'\\sioffl3\Kapacitas\Kapacit_2\0_0_0_Kapacitások\1_Fizikai_kapacitás\2018_2019\2018_10_01_\[KTGH_2018_01-TŐL.xlsx]Munka1'!$F$2:$I$509,$AK$4,)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7">
        <f>+VLOOKUP(Y307,'\\sioffl3\Kapacitas\Kapacit_2\0_0_0_Kapacitások\1_Fizikai_kapacitás\2018_2019\2018_10_01_\[KTGH_2018_01-TŐL.xlsx]Munka1'!$F$2:$I$509,$AK$4,)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8">
        <f>+VLOOKUP(Y308,'\\sioffl3\Kapacitas\Kapacit_2\0_0_0_Kapacitások\1_Fizikai_kapacitás\2018_2019\2018_10_01_\[KTGH_2018_01-TŐL.xlsx]Munka1'!$F$2:$I$509,$AK$4,)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9">
        <f>+VLOOKUP(Y309,'\\sioffl3\Kapacitas\Kapacit_2\0_0_0_Kapacitások\1_Fizikai_kapacitás\2018_2019\2018_10_01_\[KTGH_2018_01-TŐL.xlsx]Munka1'!$F$2:$I$509,$AK$4,)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0">
        <f>+VLOOKUP(Y310,'\\sioffl3\Kapacitas\Kapacit_2\0_0_0_Kapacitások\1_Fizikai_kapacitás\2018_2019\2018_10_01_\[KTGH_2018_01-TŐL.xlsx]Munka1'!$F$2:$I$509,$AK$4,)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1">
        <f>+VLOOKUP(Y311,'\\sioffl3\Kapacitas\Kapacit_2\0_0_0_Kapacitások\1_Fizikai_kapacitás\2018_2019\2018_10_01_\[KTGH_2018_01-TŐL.xlsx]Munka1'!$F$2:$I$509,$AK$4,)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2">
        <f>+VLOOKUP(Y312,'\\sioffl3\Kapacitas\Kapacit_2\0_0_0_Kapacitások\1_Fizikai_kapacitás\2018_2019\2018_10_01_\[KTGH_2018_01-TŐL.xlsx]Munka1'!$F$2:$I$509,$AK$4,)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3">
        <f>+VLOOKUP(Y313,'\\sioffl3\Kapacitas\Kapacit_2\0_0_0_Kapacitások\1_Fizikai_kapacitás\2018_2019\2018_10_01_\[KTGH_2018_01-TŐL.xlsx]Munka1'!$F$2:$I$509,$AK$4,)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4">
        <f>+VLOOKUP(Y314,'\\sioffl3\Kapacitas\Kapacit_2\0_0_0_Kapacitások\1_Fizikai_kapacitás\2018_2019\2018_10_01_\[KTGH_2018_01-TŐL.xlsx]Munka1'!$F$2:$I$509,$AK$4,)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5">
        <f>+VLOOKUP(Y315,'\\sioffl3\Kapacitas\Kapacit_2\0_0_0_Kapacitások\1_Fizikai_kapacitás\2018_2019\2018_10_01_\[KTGH_2018_01-TŐL.xlsx]Munka1'!$F$2:$I$509,$AK$4,)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17">
        <f>+VLOOKUP(Y317,'\\sioffl3\Kapacitas\Kapacit_2\0_0_0_Kapacitások\1_Fizikai_kapacitás\2018_2019\2018_10_01_\[KTGH_2018_01-TŐL.xlsx]Munka1'!$F$2:$I$509,$AK$4,)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8">
        <f>+VLOOKUP(Y318,'\\sioffl3\Kapacitas\Kapacit_2\0_0_0_Kapacitások\1_Fizikai_kapacitás\2018_2019\2018_10_01_\[KTGH_2018_01-TŐL.xlsx]Munka1'!$F$2:$I$509,$AK$4,)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9">
        <f>+VLOOKUP(Y319,'\\sioffl3\Kapacitas\Kapacit_2\0_0_0_Kapacitások\1_Fizikai_kapacitás\2018_2019\2018_10_01_\[KTGH_2018_01-TŐL.xlsx]Munka1'!$F$2:$I$509,$AK$4,)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0">
        <f>+VLOOKUP(Y320,'\\sioffl3\Kapacitas\Kapacit_2\0_0_0_Kapacitások\1_Fizikai_kapacitás\2018_2019\2018_10_01_\[KTGH_2018_01-TŐL.xlsx]Munka1'!$F$2:$I$509,$AK$4,)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1">
        <f>+VLOOKUP(Y321,'\\sioffl3\Kapacitas\Kapacit_2\0_0_0_Kapacitások\1_Fizikai_kapacitás\2018_2019\2018_10_01_\[KTGH_2018_01-TŐL.xlsx]Munka1'!$F$2:$I$509,$AK$4,)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2">
        <f>+VLOOKUP(Y322,'\\sioffl3\Kapacitas\Kapacit_2\0_0_0_Kapacitások\1_Fizikai_kapacitás\2018_2019\2018_10_01_\[KTGH_2018_01-TŐL.xlsx]Munka1'!$F$2:$I$509,$AK$4,)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3">
        <f>+VLOOKUP(Y323,'\\sioffl3\Kapacitas\Kapacit_2\0_0_0_Kapacitások\1_Fizikai_kapacitás\2018_2019\2018_10_01_\[KTGH_2018_01-TŐL.xlsx]Munka1'!$F$2:$I$509,$AK$4,)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4">
        <f>+VLOOKUP(Y324,'\\sioffl3\Kapacitas\Kapacit_2\0_0_0_Kapacitások\1_Fizikai_kapacitás\2018_2019\2018_10_01_\[KTGH_2018_01-TŐL.xlsx]Munka1'!$F$2:$I$509,$AK$4,)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26">
        <f>+VLOOKUP(Y326,'\\sioffl3\Kapacitas\Kapacit_2\0_0_0_Kapacitások\1_Fizikai_kapacitás\2018_2019\2018_10_01_\[KTGH_2018_01-TŐL.xlsx]Munka1'!$F$2:$I$509,$AK$4,)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7">
        <f>+VLOOKUP(Y327,'\\sioffl3\Kapacitas\Kapacit_2\0_0_0_Kapacitások\1_Fizikai_kapacitás\2018_2019\2018_10_01_\[KTGH_2018_01-TŐL.xlsx]Munka1'!$F$2:$I$509,$AK$4,)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8">
        <f>+VLOOKUP(Y328,'\\sioffl3\Kapacitas\Kapacit_2\0_0_0_Kapacitások\1_Fizikai_kapacitás\2018_2019\2018_10_01_\[KTGH_2018_01-TŐL.xlsx]Munka1'!$F$2:$I$509,$AK$4,)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9">
        <f>+VLOOKUP(Y329,'\\sioffl3\Kapacitas\Kapacit_2\0_0_0_Kapacitások\1_Fizikai_kapacitás\2018_2019\2018_10_01_\[KTGH_2018_01-TŐL.xlsx]Munka1'!$F$2:$I$509,$AK$4,)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0">
        <f>+VLOOKUP(Y330,'\\sioffl3\Kapacitas\Kapacit_2\0_0_0_Kapacitások\1_Fizikai_kapacitás\2018_2019\2018_10_01_\[KTGH_2018_01-TŐL.xlsx]Munka1'!$F$2:$I$509,$AK$4,)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1">
        <f>+VLOOKUP(Y331,'\\sioffl3\Kapacitas\Kapacit_2\0_0_0_Kapacitások\1_Fizikai_kapacitás\2018_2019\2018_10_01_\[KTGH_2018_01-TŐL.xlsx]Munka1'!$F$2:$I$509,$AK$4,)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2">
        <f>+VLOOKUP(Y332,'\\sioffl3\Kapacitas\Kapacit_2\0_0_0_Kapacitások\1_Fizikai_kapacitás\2018_2019\2018_10_01_\[KTGH_2018_01-TŐL.xlsx]Munka1'!$F$2:$I$509,$AK$4,)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3">
        <f>+VLOOKUP(Y333,'\\sioffl3\Kapacitas\Kapacit_2\0_0_0_Kapacitások\1_Fizikai_kapacitás\2018_2019\2018_10_01_\[KTGH_2018_01-TŐL.xlsx]Munka1'!$F$2:$I$509,$AK$4,)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4">
        <f>+VLOOKUP(Y334,'\\sioffl3\Kapacitas\Kapacit_2\0_0_0_Kapacitások\1_Fizikai_kapacitás\2018_2019\2018_10_01_\[KTGH_2018_01-TŐL.xlsx]Munka1'!$F$2:$I$509,$AK$4,)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5">
        <f>+VLOOKUP(Y335,'\\sioffl3\Kapacitas\Kapacit_2\0_0_0_Kapacitások\1_Fizikai_kapacitás\2018_2019\2018_10_01_\[KTGH_2018_01-TŐL.xlsx]Munka1'!$F$2:$I$509,$AK$4,)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6">
        <f>+VLOOKUP(Y336,'\\sioffl3\Kapacitas\Kapacit_2\0_0_0_Kapacitások\1_Fizikai_kapacitás\2018_2019\2018_10_01_\[KTGH_2018_01-TŐL.xlsx]Munka1'!$F$2:$I$509,$AK$4,)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7">
        <f>+VLOOKUP(Y337,'\\sioffl3\Kapacitas\Kapacit_2\0_0_0_Kapacitások\1_Fizikai_kapacitás\2018_2019\2018_10_01_\[KTGH_2018_01-TŐL.xlsx]Munka1'!$F$2:$I$509,$AK$4,)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8">
        <f>+VLOOKUP(Y338,'\\sioffl3\Kapacitas\Kapacit_2\0_0_0_Kapacitások\1_Fizikai_kapacitás\2018_2019\2018_10_01_\[KTGH_2018_01-TŐL.xlsx]Munka1'!$F$2:$I$509,$AK$4,)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9">
        <f>+VLOOKUP(Y339,'\\sioffl3\Kapacitas\Kapacit_2\0_0_0_Kapacitások\1_Fizikai_kapacitás\2018_2019\2018_10_01_\[KTGH_2018_01-TŐL.xlsx]Munka1'!$F$2:$I$509,$AK$4,)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0">
        <f>+VLOOKUP(Y340,'\\sioffl3\Kapacitas\Kapacit_2\0_0_0_Kapacitások\1_Fizikai_kapacitás\2018_2019\2018_10_01_\[KTGH_2018_01-TŐL.xlsx]Munka1'!$F$2:$I$509,$AK$4,)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1">
        <f>+VLOOKUP(Y341,'\\sioffl3\Kapacitas\Kapacit_2\0_0_0_Kapacitások\1_Fizikai_kapacitás\2018_2019\2018_10_01_\[KTGH_2018_01-TŐL.xlsx]Munka1'!$F$2:$I$509,$AK$4,)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2">
        <f>+VLOOKUP(Y342,'\\sioffl3\Kapacitas\Kapacit_2\0_0_0_Kapacitások\1_Fizikai_kapacitás\2018_2019\2018_10_01_\[KTGH_2018_01-TŐL.xlsx]Munka1'!$F$2:$I$509,$AK$4,)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44">
        <f>+VLOOKUP(Y344,'\\sioffl3\Kapacitas\Kapacit_2\0_0_0_Kapacitások\1_Fizikai_kapacitás\2018_2019\2018_10_01_\[KTGH_2018_01-TŐL.xlsx]Munka1'!$F$2:$I$509,$AK$4,)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5">
        <f>+VLOOKUP(Y345,'\\sioffl3\Kapacitas\Kapacit_2\0_0_0_Kapacitások\1_Fizikai_kapacitás\2018_2019\2018_10_01_\[KTGH_2018_01-TŐL.xlsx]Munka1'!$F$2:$I$509,$AK$4,)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6">
        <f>+VLOOKUP(Y346,'\\sioffl3\Kapacitas\Kapacit_2\0_0_0_Kapacitások\1_Fizikai_kapacitás\2018_2019\2018_10_01_\[KTGH_2018_01-TŐL.xlsx]Munka1'!$F$2:$I$509,$AK$4,)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7">
        <f>+VLOOKUP(Y347,'\\sioffl3\Kapacitas\Kapacit_2\0_0_0_Kapacitások\1_Fizikai_kapacitás\2018_2019\2018_10_01_\[KTGH_2018_01-TŐL.xlsx]Munka1'!$F$2:$I$509,$AK$4,)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49">
        <f>+VLOOKUP(Y349,'\\sioffl3\Kapacitas\Kapacit_2\0_0_0_Kapacitások\1_Fizikai_kapacitás\2018_2019\2018_10_01_\[KTGH_2018_01-TŐL.xlsx]Munka1'!$F$2:$I$509,$AK$4,)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0">
        <f>+VLOOKUP(Y350,'\\sioffl3\Kapacitas\Kapacit_2\0_0_0_Kapacitások\1_Fizikai_kapacitás\2018_2019\2018_10_01_\[KTGH_2018_01-TŐL.xlsx]Munka1'!$F$2:$I$509,$AK$4,)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1">
        <f>+VLOOKUP(Y351,'\\sioffl3\Kapacitas\Kapacit_2\0_0_0_Kapacitások\1_Fizikai_kapacitás\2018_2019\2018_10_01_\[KTGH_2018_01-TŐL.xlsx]Munka1'!$F$2:$I$509,$AK$4,)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2">
        <f>+VLOOKUP(Y352,'\\sioffl3\Kapacitas\Kapacit_2\0_0_0_Kapacitások\1_Fizikai_kapacitás\2018_2019\2018_10_01_\[KTGH_2018_01-TŐL.xlsx]Munka1'!$F$2:$I$509,$AK$4,)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3">
        <f>+VLOOKUP(Y353,'\\sioffl3\Kapacitas\Kapacit_2\0_0_0_Kapacitások\1_Fizikai_kapacitás\2018_2019\2018_10_01_\[KTGH_2018_01-TŐL.xlsx]Munka1'!$F$2:$I$509,$AK$4,)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4">
        <f>+VLOOKUP(Y354,'\\sioffl3\Kapacitas\Kapacit_2\0_0_0_Kapacitások\1_Fizikai_kapacitás\2018_2019\2018_10_01_\[KTGH_2018_01-TŐL.xlsx]Munka1'!$F$2:$I$509,$AK$4,)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5">
        <f>+VLOOKUP(Y355,'\\sioffl3\Kapacitas\Kapacit_2\0_0_0_Kapacitások\1_Fizikai_kapacitás\2018_2019\2018_10_01_\[KTGH_2018_01-TŐL.xlsx]Munka1'!$F$2:$I$509,$AK$4,)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6">
        <f>+VLOOKUP(Y356,'\\sioffl3\Kapacitas\Kapacit_2\0_0_0_Kapacitások\1_Fizikai_kapacitás\2018_2019\2018_10_01_\[KTGH_2018_01-TŐL.xlsx]Munka1'!$F$2:$I$509,$AK$4,)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58">
        <f>+VLOOKUP(Y358,'\\sioffl3\Kapacitas\Kapacit_2\0_0_0_Kapacitások\1_Fizikai_kapacitás\2018_2019\2018_10_01_\[KTGH_2018_01-TŐL.xlsx]Munka1'!$F$2:$I$509,$AK$4,)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9">
        <f>+VLOOKUP(Y359,'\\sioffl3\Kapacitas\Kapacit_2\0_0_0_Kapacitások\1_Fizikai_kapacitás\2018_2019\2018_10_01_\[KTGH_2018_01-TŐL.xlsx]Munka1'!$F$2:$I$509,$AK$4,)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0">
        <f>+VLOOKUP(Y360,'\\sioffl3\Kapacitas\Kapacit_2\0_0_0_Kapacitások\1_Fizikai_kapacitás\2018_2019\2018_10_01_\[KTGH_2018_01-TŐL.xlsx]Munka1'!$F$2:$I$509,$AK$4,)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1">
        <f>+VLOOKUP(Y361,'\\sioffl3\Kapacitas\Kapacit_2\0_0_0_Kapacitások\1_Fizikai_kapacitás\2018_2019\2018_10_01_\[KTGH_2018_01-TŐL.xlsx]Munka1'!$F$2:$I$509,$AK$4,)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2">
        <f>+VLOOKUP(Y362,'\\sioffl3\Kapacitas\Kapacit_2\0_0_0_Kapacitások\1_Fizikai_kapacitás\2018_2019\2018_10_01_\[KTGH_2018_01-TŐL.xlsx]Munka1'!$F$2:$I$509,$AK$4,)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3">
        <f>+VLOOKUP(Y363,'\\sioffl3\Kapacitas\Kapacit_2\0_0_0_Kapacitások\1_Fizikai_kapacitás\2018_2019\2018_10_01_\[KTGH_2018_01-TŐL.xlsx]Munka1'!$F$2:$I$509,$AK$4,)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4">
        <f>+VLOOKUP(Y364,'\\sioffl3\Kapacitas\Kapacit_2\0_0_0_Kapacitások\1_Fizikai_kapacitás\2018_2019\2018_10_01_\[KTGH_2018_01-TŐL.xlsx]Munka1'!$F$2:$I$509,$AK$4,)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66">
        <f>+VLOOKUP(Y366,'\\sioffl3\Kapacitas\Kapacit_2\0_0_0_Kapacitások\1_Fizikai_kapacitás\2018_2019\2018_10_01_\[KTGH_2018_01-TŐL.xlsx]Munka1'!$F$2:$I$509,$AK$4,)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7">
        <f>+VLOOKUP(Y367,'\\sioffl3\Kapacitas\Kapacit_2\0_0_0_Kapacitások\1_Fizikai_kapacitás\2018_2019\2018_10_01_\[KTGH_2018_01-TŐL.xlsx]Munka1'!$F$2:$I$509,$AK$4,)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8">
        <f>+VLOOKUP(Y368,'\\sioffl3\Kapacitas\Kapacit_2\0_0_0_Kapacitások\1_Fizikai_kapacitás\2018_2019\2018_10_01_\[KTGH_2018_01-TŐL.xlsx]Munka1'!$F$2:$I$509,$AK$4,)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9">
        <f>+VLOOKUP(Y369,'\\sioffl3\Kapacitas\Kapacit_2\0_0_0_Kapacitások\1_Fizikai_kapacitás\2018_2019\2018_10_01_\[KTGH_2018_01-TŐL.xlsx]Munka1'!$F$2:$I$509,$AK$4,)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0">
        <f>+VLOOKUP(Y370,'\\sioffl3\Kapacitas\Kapacit_2\0_0_0_Kapacitások\1_Fizikai_kapacitás\2018_2019\2018_10_01_\[KTGH_2018_01-TŐL.xlsx]Munka1'!$F$2:$I$509,$AK$4,)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1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72">
        <f>+VLOOKUP(Y372,'\\sioffl3\Kapacitas\Kapacit_2\0_0_0_Kapacitások\1_Fizikai_kapacitás\2018_2019\2018_10_01_\[KTGH_2018_01-TŐL.xlsx]Munka1'!$F$2:$I$509,$AK$4,)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3">
        <f>+VLOOKUP(Y373,'\\sioffl3\Kapacitas\Kapacit_2\0_0_0_Kapacitások\1_Fizikai_kapacitás\2018_2019\2018_10_01_\[KTGH_2018_01-TŐL.xlsx]Munka1'!$F$2:$I$509,$AK$4,)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374" start="0" length="0">
      <dxf>
        <font>
          <b/>
          <sz val="11"/>
          <family val="2"/>
        </font>
        <alignment vertical="center"/>
      </dxf>
    </rfmt>
    <rcc rId="0" sId="2" dxf="1">
      <nc r="AK375">
        <f>+VLOOKUP(Y375,'\\sioffl3\Kapacitas\Kapacit_2\0_0_0_Kapacitások\1_Fizikai_kapacitás\2018_2019\2018_10_01_\[KTGH_2018_01-TŐL.xlsx]Munka1'!$F$2:$I$509,$AK$4,)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6">
        <f>+VLOOKUP(Y376,'\\sioffl3\Kapacitas\Kapacit_2\0_0_0_Kapacitások\1_Fizikai_kapacitás\2018_2019\2018_10_01_\[KTGH_2018_01-TŐL.xlsx]Munka1'!$F$2:$I$509,$AK$4,)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7">
        <f>+VLOOKUP(Y377,'\\sioffl3\Kapacitas\Kapacit_2\0_0_0_Kapacitások\1_Fizikai_kapacitás\2018_2019\2018_10_01_\[KTGH_2018_01-TŐL.xlsx]Munka1'!$F$2:$I$509,$AK$4,)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79">
        <f>+VLOOKUP(Y379,'\\sioffl3\Kapacitas\Kapacit_2\0_0_0_Kapacitások\1_Fizikai_kapacitás\2018_2019\2018_10_01_\[KTGH_2018_01-TŐL.xlsx]Munka1'!$F$2:$I$509,$AK$4,)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0">
        <f>+VLOOKUP(Y380,'\\sioffl3\Kapacitas\Kapacit_2\0_0_0_Kapacitások\1_Fizikai_kapacitás\2018_2019\2018_10_01_\[KTGH_2018_01-TŐL.xlsx]Munka1'!$F$2:$I$509,$AK$4,)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1">
        <f>+VLOOKUP(Y381,'\\sioffl3\Kapacitas\Kapacit_2\0_0_0_Kapacitások\1_Fizikai_kapacitás\2018_2019\2018_10_01_\[KTGH_2018_01-TŐL.xlsx]Munka1'!$F$2:$I$509,$AK$4,)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83">
        <f>+VLOOKUP(Y383,'\\sioffl3\Kapacitas\Kapacit_2\0_0_0_Kapacitások\1_Fizikai_kapacitás\2018_2019\2018_10_01_\[KTGH_2018_01-TŐL.xlsx]Munka1'!$F$2:$I$509,$AK$4,)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4">
        <f>+VLOOKUP(Y384,'\\sioffl3\Kapacitas\Kapacit_2\0_0_0_Kapacitások\1_Fizikai_kapacitás\2018_2019\2018_10_01_\[KTGH_2018_01-TŐL.xlsx]Munka1'!$F$2:$I$509,$AK$4,)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5">
        <f>+VLOOKUP(Y385,'\\sioffl3\Kapacitas\Kapacit_2\0_0_0_Kapacitások\1_Fizikai_kapacitás\2018_2019\2018_10_01_\[KTGH_2018_01-TŐL.xlsx]Munka1'!$F$2:$I$509,$AK$4,)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87">
        <f>+VLOOKUP(Y387,'\\sioffl3\Kapacitas\Kapacit_2\0_0_0_Kapacitások\1_Fizikai_kapacitás\2018_2019\2018_10_01_\[KTGH_2018_01-TŐL.xlsx]Munka1'!$F$2:$I$509,$AK$4,)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8">
        <f>+VLOOKUP(Y388,'\\sioffl3\Kapacitas\Kapacit_2\0_0_0_Kapacitások\1_Fizikai_kapacitás\2018_2019\2018_10_01_\[KTGH_2018_01-TŐL.xlsx]Munka1'!$F$2:$I$509,$AK$4,)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9">
        <f>+VLOOKUP(Y389,'\\sioffl3\Kapacitas\Kapacit_2\0_0_0_Kapacitások\1_Fizikai_kapacitás\2018_2019\2018_10_01_\[KTGH_2018_01-TŐL.xlsx]Munka1'!$F$2:$I$509,$AK$4,)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1">
        <f>+VLOOKUP(Y391,'\\sioffl3\Kapacitas\Kapacit_2\0_0_0_Kapacitások\1_Fizikai_kapacitás\2018_2019\2018_10_01_\[KTGH_2018_01-TŐL.xlsx]Munka1'!$F$2:$I$509,$AK$4,)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2">
        <f>+VLOOKUP(Y392,'\\sioffl3\Kapacitas\Kapacit_2\0_0_0_Kapacitások\1_Fizikai_kapacitás\2018_2019\2018_10_01_\[KTGH_2018_01-TŐL.xlsx]Munka1'!$F$2:$I$509,$AK$4,)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3">
        <f>+VLOOKUP(Y393,'\\sioffl3\Kapacitas\Kapacit_2\0_0_0_Kapacitások\1_Fizikai_kapacitás\2018_2019\2018_10_01_\[KTGH_2018_01-TŐL.xlsx]Munka1'!$F$2:$I$509,$AK$4,)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4">
        <f>+VLOOKUP(Y394,'\\sioffl3\Kapacitas\Kapacit_2\0_0_0_Kapacitások\1_Fizikai_kapacitás\2018_2019\2018_10_01_\[KTGH_2018_01-TŐL.xlsx]Munka1'!$F$2:$I$509,$AK$4,)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5">
        <f>+VLOOKUP(Y395,'\\sioffl3\Kapacitas\Kapacit_2\0_0_0_Kapacitások\1_Fizikai_kapacitás\2018_2019\2018_10_01_\[KTGH_2018_01-TŐL.xlsx]Munka1'!$F$2:$I$509,$AK$4,)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7">
        <f>+VLOOKUP(Y397,'\\sioffl3\Kapacitas\Kapacit_2\0_0_0_Kapacitások\1_Fizikai_kapacitás\2018_2019\2018_10_01_\[KTGH_2018_01-TŐL.xlsx]Munka1'!$F$2:$I$509,$AK$4,)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8">
        <f>+VLOOKUP(Y398,'\\sioffl3\Kapacitas\Kapacit_2\0_0_0_Kapacitások\1_Fizikai_kapacitás\2018_2019\2018_10_01_\[KTGH_2018_01-TŐL.xlsx]Munka1'!$F$2:$I$509,$AK$4,)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9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00">
        <f>+VLOOKUP(Y400,'\\sioffl3\Kapacitas\Kapacit_2\0_0_0_Kapacitások\1_Fizikai_kapacitás\2018_2019\2018_10_01_\[KTGH_2018_01-TŐL.xlsx]Munka1'!$F$2:$I$509,$AK$4,)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1">
        <f>+VLOOKUP(Y401,'\\sioffl3\Kapacitas\Kapacit_2\0_0_0_Kapacitások\1_Fizikai_kapacitás\2018_2019\2018_10_01_\[KTGH_2018_01-TŐL.xlsx]Munka1'!$F$2:$I$509,$AK$4,)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2">
        <f>+VLOOKUP(Y402,'\\sioffl3\Kapacitas\Kapacit_2\0_0_0_Kapacitások\1_Fizikai_kapacitás\2018_2019\2018_10_01_\[KTGH_2018_01-TŐL.xlsx]Munka1'!$F$2:$I$509,$AK$4,)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04">
        <f>+VLOOKUP(Y404,'\\sioffl3\Kapacitas\Kapacit_2\0_0_0_Kapacitások\1_Fizikai_kapacitás\2018_2019\2018_10_01_\[KTGH_2018_01-TŐL.xlsx]Munka1'!$F$2:$I$509,$AK$4,)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5">
        <f>+VLOOKUP(Y405,'\\sioffl3\Kapacitas\Kapacit_2\0_0_0_Kapacitások\1_Fizikai_kapacitás\2018_2019\2018_10_01_\[KTGH_2018_01-TŐL.xlsx]Munka1'!$F$2:$I$509,$AK$4,)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6">
        <f>+VLOOKUP(Y406,'\\sioffl3\Kapacitas\Kapacit_2\0_0_0_Kapacitások\1_Fizikai_kapacitás\2018_2019\2018_10_01_\[KTGH_2018_01-TŐL.xlsx]Munka1'!$F$2:$I$509,$AK$4,)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7">
        <f>+VLOOKUP(Y407,'\\sioffl3\Kapacitas\Kapacit_2\0_0_0_Kapacitások\1_Fizikai_kapacitás\2018_2019\2018_10_01_\[KTGH_2018_01-TŐL.xlsx]Munka1'!$F$2:$I$509,$AK$4,)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8">
        <f>+VLOOKUP(Y408,'\\sioffl3\Kapacitas\Kapacit_2\0_0_0_Kapacitások\1_Fizikai_kapacitás\2018_2019\2018_10_01_\[KTGH_2018_01-TŐL.xlsx]Munka1'!$F$2:$I$509,$AK$4,)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9">
        <f>+VLOOKUP(Y409,'\\sioffl3\Kapacitas\Kapacit_2\0_0_0_Kapacitások\1_Fizikai_kapacitás\2018_2019\2018_10_01_\[KTGH_2018_01-TŐL.xlsx]Munka1'!$F$2:$I$509,$AK$4,)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0">
        <f>+VLOOKUP(Y410,'\\sioffl3\Kapacitas\Kapacit_2\0_0_0_Kapacitások\1_Fizikai_kapacitás\2018_2019\2018_10_01_\[KTGH_2018_01-TŐL.xlsx]Munka1'!$F$2:$I$509,$AK$4,)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1">
        <f>+VLOOKUP(Y411,'\\sioffl3\Kapacitas\Kapacit_2\0_0_0_Kapacitások\1_Fizikai_kapacitás\2018_2019\2018_10_01_\[KTGH_2018_01-TŐL.xlsx]Munka1'!$F$2:$I$509,$AK$4,)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2">
        <f>+VLOOKUP(Y412,'\\sioffl3\Kapacitas\Kapacit_2\0_0_0_Kapacitások\1_Fizikai_kapacitás\2018_2019\2018_10_01_\[KTGH_2018_01-TŐL.xlsx]Munka1'!$F$2:$I$509,$AK$4,)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3">
        <f>+VLOOKUP(Y413,'\\sioffl3\Kapacitas\Kapacit_2\0_0_0_Kapacitások\1_Fizikai_kapacitás\2018_2019\2018_10_01_\[KTGH_2018_01-TŐL.xlsx]Munka1'!$F$2:$I$509,$AK$4,)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4">
        <f>+VLOOKUP(Y414,'\\sioffl3\Kapacitas\Kapacit_2\0_0_0_Kapacitások\1_Fizikai_kapacitás\2018_2019\2018_10_01_\[KTGH_2018_01-TŐL.xlsx]Munka1'!$F$2:$I$509,$AK$4,)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5">
        <f>+VLOOKUP(Y415,'\\sioffl3\Kapacitas\Kapacit_2\0_0_0_Kapacitások\1_Fizikai_kapacitás\2018_2019\2018_10_01_\[KTGH_2018_01-TŐL.xlsx]Munka1'!$F$2:$I$509,$AK$4,)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6">
        <f>+VLOOKUP(Y416,'\\sioffl3\Kapacitas\Kapacit_2\0_0_0_Kapacitások\1_Fizikai_kapacitás\2018_2019\2018_10_01_\[KTGH_2018_01-TŐL.xlsx]Munka1'!$F$2:$I$509,$AK$4,)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7">
        <f>+VLOOKUP(Y417,'\\sioffl3\Kapacitas\Kapacit_2\0_0_0_Kapacitások\1_Fizikai_kapacitás\2018_2019\2018_10_01_\[KTGH_2018_01-TŐL.xlsx]Munka1'!$F$2:$I$509,$AK$4,)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8">
        <f>+VLOOKUP(Y418,'\\sioffl3\Kapacitas\Kapacit_2\0_0_0_Kapacitások\1_Fizikai_kapacitás\2018_2019\2018_10_01_\[KTGH_2018_01-TŐL.xlsx]Munka1'!$F$2:$I$509,$AK$4,)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9">
        <f>+VLOOKUP(Y419,'\\sioffl3\Kapacitas\Kapacit_2\0_0_0_Kapacitások\1_Fizikai_kapacitás\2018_2019\2018_10_01_\[KTGH_2018_01-TŐL.xlsx]Munka1'!$F$2:$I$509,$AK$4,)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420" start="0" length="0">
      <dxf>
        <font>
          <b/>
          <sz val="11"/>
          <family val="2"/>
        </font>
        <alignment vertical="center"/>
      </dxf>
    </rfmt>
    <rcc rId="0" sId="2" dxf="1">
      <nc r="AK421">
        <f>+VLOOKUP(Y421,'\\sioffl3\Kapacitas\Kapacit_2\0_0_0_Kapacitások\1_Fizikai_kapacitás\2018_2019\2018_10_01_\[KTGH_2018_01-TŐL.xlsx]Munka1'!$F$2:$I$509,$AK$4,)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2">
        <f>+VLOOKUP(Y422,'\\sioffl3\Kapacitas\Kapacit_2\0_0_0_Kapacitások\1_Fizikai_kapacitás\2018_2019\2018_10_01_\[KTGH_2018_01-TŐL.xlsx]Munka1'!$F$2:$I$509,$AK$4,)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3">
        <f>+VLOOKUP(Y423,'\\sioffl3\Kapacitas\Kapacit_2\0_0_0_Kapacitások\1_Fizikai_kapacitás\2018_2019\2018_10_01_\[KTGH_2018_01-TŐL.xlsx]Munka1'!$F$2:$I$509,$AK$4,)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25">
        <f>+VLOOKUP(Y425,'\\sioffl3\Kapacitas\Kapacit_2\0_0_0_Kapacitások\1_Fizikai_kapacitás\2018_2019\2018_10_01_\[KTGH_2018_01-TŐL.xlsx]Munka1'!$F$2:$I$509,$AK$4,)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6">
        <f>+VLOOKUP(Y426,'\\sioffl3\Kapacitas\Kapacit_2\0_0_0_Kapacitások\1_Fizikai_kapacitás\2018_2019\2018_10_01_\[KTGH_2018_01-TŐL.xlsx]Munka1'!$F$2:$I$509,$AK$4,)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7">
        <f>+VLOOKUP(Y427,'\\sioffl3\Kapacitas\Kapacit_2\0_0_0_Kapacitások\1_Fizikai_kapacitás\2018_2019\2018_10_01_\[KTGH_2018_01-TŐL.xlsx]Munka1'!$F$2:$I$509,$AK$4,)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8">
        <f>+VLOOKUP(Y428,'\\sioffl3\Kapacitas\Kapacit_2\0_0_0_Kapacitások\1_Fizikai_kapacitás\2018_2019\2018_10_01_\[KTGH_2018_01-TŐL.xlsx]Munka1'!$F$2:$I$509,$AK$4,)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9">
        <f>+VLOOKUP(Y429,'\\sioffl3\Kapacitas\Kapacit_2\0_0_0_Kapacitások\1_Fizikai_kapacitás\2018_2019\2018_10_01_\[KTGH_2018_01-TŐL.xlsx]Munka1'!$F$2:$I$509,$AK$4,)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0">
        <f>+VLOOKUP(Y430,'\\sioffl3\Kapacitas\Kapacit_2\0_0_0_Kapacitások\1_Fizikai_kapacitás\2018_2019\2018_10_01_\[KTGH_2018_01-TŐL.xlsx]Munka1'!$F$2:$I$509,$AK$4,)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1">
        <f>+VLOOKUP(Y431,'\\sioffl3\Kapacitas\Kapacit_2\0_0_0_Kapacitások\1_Fizikai_kapacitás\2018_2019\2018_10_01_\[KTGH_2018_01-TŐL.xlsx]Munka1'!$F$2:$I$509,$AK$4,)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2">
        <f>+VLOOKUP(Y432,'\\sioffl3\Kapacitas\Kapacit_2\0_0_0_Kapacitások\1_Fizikai_kapacitás\2018_2019\2018_10_01_\[KTGH_2018_01-TŐL.xlsx]Munka1'!$F$2:$I$509,$AK$4,)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3">
        <f>+VLOOKUP(Y433,'\\sioffl3\Kapacitas\Kapacit_2\0_0_0_Kapacitások\1_Fizikai_kapacitás\2018_2019\2018_10_01_\[KTGH_2018_01-TŐL.xlsx]Munka1'!$F$2:$I$509,$AK$4,)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4">
        <f>+VLOOKUP(Y434,'\\sioffl3\Kapacitas\Kapacit_2\0_0_0_Kapacitások\1_Fizikai_kapacitás\2018_2019\2018_10_01_\[KTGH_2018_01-TŐL.xlsx]Munka1'!$F$2:$I$509,$AK$4,)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5">
        <f>+VLOOKUP(Y435,'\\sioffl3\Kapacitas\Kapacit_2\0_0_0_Kapacitások\1_Fizikai_kapacitás\2018_2019\2018_10_01_\[KTGH_2018_01-TŐL.xlsx]Munka1'!$F$2:$I$509,$AK$4,)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6">
        <f>+VLOOKUP(Y436,'\\sioffl3\Kapacitas\Kapacit_2\0_0_0_Kapacitások\1_Fizikai_kapacitás\2018_2019\2018_10_01_\[KTGH_2018_01-TŐL.xlsx]Munka1'!$F$2:$I$509,$AK$4,)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7">
        <f>+VLOOKUP(Y437,'\\sioffl3\Kapacitas\Kapacit_2\0_0_0_Kapacitások\1_Fizikai_kapacitás\2018_2019\2018_10_01_\[KTGH_2018_01-TŐL.xlsx]Munka1'!$F$2:$I$509,$AK$4,)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8">
        <f>+VLOOKUP(Y438,'\\sioffl3\Kapacitas\Kapacit_2\0_0_0_Kapacitások\1_Fizikai_kapacitás\2018_2019\2018_10_01_\[KTGH_2018_01-TŐL.xlsx]Munka1'!$F$2:$I$509,$AK$4,)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9">
        <f>+VLOOKUP(Y439,'\\sioffl3\Kapacitas\Kapacit_2\0_0_0_Kapacitások\1_Fizikai_kapacitás\2018_2019\2018_10_01_\[KTGH_2018_01-TŐL.xlsx]Munka1'!$F$2:$I$509,$AK$4,)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41">
        <f>+VLOOKUP(Y441,'\\sioffl3\Kapacitas\Kapacit_2\0_0_0_Kapacitások\1_Fizikai_kapacitás\2018_2019\2018_10_01_\[KTGH_2018_01-TŐL.xlsx]Munka1'!$F$2:$I$509,$AK$4,)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2">
        <f>+VLOOKUP(Y442,'\\sioffl3\Kapacitas\Kapacit_2\0_0_0_Kapacitások\1_Fizikai_kapacitás\2018_2019\2018_10_01_\[KTGH_2018_01-TŐL.xlsx]Munka1'!$F$2:$I$509,$AK$4,)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3">
        <f>+VLOOKUP(Y443,'\\sioffl3\Kapacitas\Kapacit_2\0_0_0_Kapacitások\1_Fizikai_kapacitás\2018_2019\2018_10_01_\[KTGH_2018_01-TŐL.xlsx]Munka1'!$F$2:$I$509,$AK$4,)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4">
        <f>+VLOOKUP(Y444,'\\sioffl3\Kapacitas\Kapacit_2\0_0_0_Kapacitások\1_Fizikai_kapacitás\2018_2019\2018_10_01_\[KTGH_2018_01-TŐL.xlsx]Munka1'!$F$2:$I$509,$AK$4,)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46">
        <f>+VLOOKUP(Y446,'\\sioffl3\Kapacitas\Kapacit_2\0_0_0_Kapacitások\1_Fizikai_kapacitás\2018_2019\2018_10_01_\[KTGH_2018_01-TŐL.xlsx]Munka1'!$F$2:$I$509,$AK$4,)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7">
        <f>+VLOOKUP(Y447,'\\sioffl3\Kapacitas\Kapacit_2\0_0_0_Kapacitások\1_Fizikai_kapacitás\2018_2019\2018_10_01_\[KTGH_2018_01-TŐL.xlsx]Munka1'!$F$2:$I$509,$AK$4,)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8">
        <f>+VLOOKUP(Y448,'\\sioffl3\Kapacitas\Kapacit_2\0_0_0_Kapacitások\1_Fizikai_kapacitás\2018_2019\2018_10_01_\[KTGH_2018_01-TŐL.xlsx]Munka1'!$F$2:$I$509,$AK$4,)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9">
        <f>+VLOOKUP(Y449,'\\sioffl3\Kapacitas\Kapacit_2\0_0_0_Kapacitások\1_Fizikai_kapacitás\2018_2019\2018_10_01_\[KTGH_2018_01-TŐL.xlsx]Munka1'!$F$2:$I$509,$AK$4,)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0">
        <f>+VLOOKUP(Y450,'\\sioffl3\Kapacitas\Kapacit_2\0_0_0_Kapacitások\1_Fizikai_kapacitás\2018_2019\2018_10_01_\[KTGH_2018_01-TŐL.xlsx]Munka1'!$F$2:$I$509,$AK$4,)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1">
        <f>+VLOOKUP(Y451,'\\sioffl3\Kapacitas\Kapacit_2\0_0_0_Kapacitások\1_Fizikai_kapacitás\2018_2019\2018_10_01_\[KTGH_2018_01-TŐL.xlsx]Munka1'!$F$2:$I$509,$AK$4,)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2">
        <f>+VLOOKUP(Y452,'\\sioffl3\Kapacitas\Kapacit_2\0_0_0_Kapacitások\1_Fizikai_kapacitás\2018_2019\2018_10_01_\[KTGH_2018_01-TŐL.xlsx]Munka1'!$F$2:$I$509,$AK$4,)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3">
        <f>+VLOOKUP(Y453,'\\sioffl3\Kapacitas\Kapacit_2\0_0_0_Kapacitások\1_Fizikai_kapacitás\2018_2019\2018_10_01_\[KTGH_2018_01-TŐL.xlsx]Munka1'!$F$2:$I$509,$AK$4,)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4">
        <f>+VLOOKUP(Y454,'\\sioffl3\Kapacitas\Kapacit_2\0_0_0_Kapacitások\1_Fizikai_kapacitás\2018_2019\2018_10_01_\[KTGH_2018_01-TŐL.xlsx]Munka1'!$F$2:$I$509,$AK$4,)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56">
        <f>+VLOOKUP(Y456,'\\sioffl3\Kapacitas\Kapacit_2\0_0_0_Kapacitások\1_Fizikai_kapacitás\2018_2019\2018_10_01_\[KTGH_2018_01-TŐL.xlsx]Munka1'!$F$2:$I$509,$AK$4,)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7">
        <f>+VLOOKUP(Y457,'\\sioffl3\Kapacitas\Kapacit_2\0_0_0_Kapacitások\1_Fizikai_kapacitás\2018_2019\2018_10_01_\[KTGH_2018_01-TŐL.xlsx]Munka1'!$F$2:$I$509,$AK$4,)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8">
        <f>+VLOOKUP(Y458,'\\sioffl3\Kapacitas\Kapacit_2\0_0_0_Kapacitások\1_Fizikai_kapacitás\2018_2019\2018_10_01_\[KTGH_2018_01-TŐL.xlsx]Munka1'!$F$2:$I$509,$AK$4,)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9">
        <f>+VLOOKUP(Y459,'\\sioffl3\Kapacitas\Kapacit_2\0_0_0_Kapacitások\1_Fizikai_kapacitás\2018_2019\2018_10_01_\[KTGH_2018_01-TŐL.xlsx]Munka1'!$F$2:$I$509,$AK$4,)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61">
        <f>+VLOOKUP(Y461,'\\sioffl3\Kapacitas\Kapacit_2\0_0_0_Kapacitások\1_Fizikai_kapacitás\2018_2019\2018_10_01_\[KTGH_2018_01-TŐL.xlsx]Munka1'!$F$2:$I$509,$AK$4,)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2">
        <f>+VLOOKUP(Y462,'\\sioffl3\Kapacitas\Kapacit_2\0_0_0_Kapacitások\1_Fizikai_kapacitás\2018_2019\2018_10_01_\[KTGH_2018_01-TŐL.xlsx]Munka1'!$F$2:$I$509,$AK$4,)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3">
        <f>+VLOOKUP(Y463,'\\sioffl3\Kapacitas\Kapacit_2\0_0_0_Kapacitások\1_Fizikai_kapacitás\2018_2019\2018_10_01_\[KTGH_2018_01-TŐL.xlsx]Munka1'!$F$2:$I$509,$AK$4,)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4">
        <f>+VLOOKUP(Y464,'\\sioffl3\Kapacitas\Kapacit_2\0_0_0_Kapacitások\1_Fizikai_kapacitás\2018_2019\2018_10_01_\[KTGH_2018_01-TŐL.xlsx]Munka1'!$F$2:$I$509,$AK$4,)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5">
        <f>+VLOOKUP(Y465,'\\sioffl3\Kapacitas\Kapacit_2\0_0_0_Kapacitások\1_Fizikai_kapacitás\2018_2019\2018_10_01_\[KTGH_2018_01-TŐL.xlsx]Munka1'!$F$2:$I$509,$AK$4,)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6">
        <f>+VLOOKUP(Y466,'\\sioffl3\Kapacitas\Kapacit_2\0_0_0_Kapacitások\1_Fizikai_kapacitás\2018_2019\2018_10_01_\[KTGH_2018_01-TŐL.xlsx]Munka1'!$F$2:$I$509,$AK$4,)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68">
        <f>+VLOOKUP(Y468,'\\sioffl3\Kapacitas\Kapacit_2\0_0_0_Kapacitások\1_Fizikai_kapacitás\2018_2019\2018_10_01_\[KTGH_2018_01-TŐL.xlsx]Munka1'!$F$2:$I$509,$AK$4,)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9">
        <f>+VLOOKUP(Y469,'\\sioffl3\Kapacitas\Kapacit_2\0_0_0_Kapacitások\1_Fizikai_kapacitás\2018_2019\2018_10_01_\[KTGH_2018_01-TŐL.xlsx]Munka1'!$F$2:$I$509,$AK$4,)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0">
        <f>+VLOOKUP(Y470,'\\sioffl3\Kapacitas\Kapacit_2\0_0_0_Kapacitások\1_Fizikai_kapacitás\2018_2019\2018_10_01_\[KTGH_2018_01-TŐL.xlsx]Munka1'!$F$2:$I$509,$AK$4,)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1">
        <f>+VLOOKUP(Y471,'\\sioffl3\Kapacitas\Kapacit_2\0_0_0_Kapacitások\1_Fizikai_kapacitás\2018_2019\2018_10_01_\[KTGH_2018_01-TŐL.xlsx]Munka1'!$F$2:$I$509,$AK$4,)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2">
        <f>+VLOOKUP(Y472,'\\sioffl3\Kapacitas\Kapacit_2\0_0_0_Kapacitások\1_Fizikai_kapacitás\2018_2019\2018_10_01_\[KTGH_2018_01-TŐL.xlsx]Munka1'!$F$2:$I$509,$AK$4,)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font>
          <b/>
          <sz val="11"/>
          <family val="2"/>
        </font>
        <alignment vertical="center"/>
      </dxf>
    </rfmt>
    <rfmt sheetId="2" sqref="AK494" start="0" length="0">
      <dxf>
        <font>
          <b/>
          <sz val="11"/>
          <family val="2"/>
        </font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5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cc rId="0" sId="2" dxf="1">
      <nc r="AK1" t="inlineStr">
        <is>
          <r>
            <rPr>
              <b/>
              <i/>
              <sz val="16"/>
              <rFont val="Arial"/>
              <family val="2"/>
              <charset val="238"/>
            </rP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</t>
          </r>
          <r>
            <rPr>
              <b/>
              <sz val="16"/>
              <rFont val="Arial"/>
              <family val="2"/>
              <charset val="238"/>
            </rPr>
            <t xml:space="preserve">     </t>
          </r>
          <r>
            <rPr>
              <sz val="16"/>
              <rFont val="Arial"/>
              <family val="2"/>
              <charset val="238"/>
            </rPr>
            <t>értéke 2018.10.01. - 2019.09.30. közötti időszakban:</t>
          </r>
        </is>
      </nc>
      <ndxf>
        <font>
          <i/>
          <sz val="16"/>
          <family val="2"/>
        </font>
        <alignment vertical="center"/>
      </ndxf>
    </rcc>
    <rcc rId="0" sId="2" s="1" dxf="1">
      <nc r="AK2" t="inlineStr">
        <is>
          <t>NEW KTGH</t>
        </is>
      </nc>
      <ndxf>
        <font>
          <sz val="16"/>
          <color auto="1"/>
          <name val="Arial"/>
          <family val="2"/>
          <charset val="238"/>
          <scheme val="none"/>
        </font>
      </ndxf>
    </rcc>
    <rcc rId="0" sId="2" s="1" dxf="1">
      <nc r="AK3" t="inlineStr">
        <is>
          <t xml:space="preserve"> </t>
        </is>
      </nc>
      <ndxf>
        <font>
          <sz val="16"/>
          <color auto="1"/>
          <name val="Arial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AK4">
        <v>4</v>
      </nc>
      <ndxf>
        <font>
          <sz val="16"/>
          <color auto="1"/>
          <name val="Arial"/>
          <family val="2"/>
          <charset val="238"/>
          <scheme val="none"/>
        </font>
      </ndxf>
    </rcc>
    <rcc rId="0" sId="2" dxf="1">
      <nc r="AK5">
        <f>+VLOOKUP(Y5,'\\sioffl3\Kapacitas\Kapacit_2\0_0_0_Kapacitások\1_Fizikai_kapacitás\2018_2019\2018_10_01_\[KTGH_2018_01-TŐL.xlsx]Munka1'!$F$2:$I$509,$AK$4,)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">
        <f>+VLOOKUP(Y6,'\\sioffl3\Kapacitas\Kapacit_2\0_0_0_Kapacitások\1_Fizikai_kapacitás\2018_2019\2018_10_01_\[KTGH_2018_01-TŐL.xlsx]Munka1'!$F$2:$I$509,$AK$4,)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">
        <f>+VLOOKUP(Y7,'\\sioffl3\Kapacitas\Kapacit_2\0_0_0_Kapacitások\1_Fizikai_kapacitás\2018_2019\2018_10_01_\[KTGH_2018_01-TŐL.xlsx]Munka1'!$F$2:$I$509,$AK$4,)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">
        <f>+VLOOKUP(Y8,'\\sioffl3\Kapacitas\Kapacit_2\0_0_0_Kapacitások\1_Fizikai_kapacitás\2018_2019\2018_10_01_\[KTGH_2018_01-TŐL.xlsx]Munka1'!$F$2:$I$509,$AK$4,)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">
        <f>+VLOOKUP(Y9,'\\sioffl3\Kapacitas\Kapacit_2\0_0_0_Kapacitások\1_Fizikai_kapacitás\2018_2019\2018_10_01_\[KTGH_2018_01-TŐL.xlsx]Munka1'!$F$2:$I$509,$AK$4,)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1">
        <f>+VLOOKUP(Y11,'\\sioffl3\Kapacitas\Kapacit_2\0_0_0_Kapacitások\1_Fizikai_kapacitás\2018_2019\2018_10_01_\[KTGH_2018_01-TŐL.xlsx]Munka1'!$F$2:$I$509,$AK$4,)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">
        <f>+VLOOKUP(Y12,'\\sioffl3\Kapacitas\Kapacit_2\0_0_0_Kapacitások\1_Fizikai_kapacitás\2018_2019\2018_10_01_\[KTGH_2018_01-TŐL.xlsx]Munka1'!$F$2:$I$509,$AK$4,)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">
        <f>+VLOOKUP(Y13,'\\sioffl3\Kapacitas\Kapacit_2\0_0_0_Kapacitások\1_Fizikai_kapacitás\2018_2019\2018_10_01_\[KTGH_2018_01-TŐL.xlsx]Munka1'!$F$2:$I$509,$AK$4,)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">
        <f>+VLOOKUP(Y14,'\\sioffl3\Kapacitas\Kapacit_2\0_0_0_Kapacitások\1_Fizikai_kapacitás\2018_2019\2018_10_01_\[KTGH_2018_01-TŐL.xlsx]Munka1'!$F$2:$I$509,$AK$4,)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">
        <f>+VLOOKUP(Y15,'\\sioffl3\Kapacitas\Kapacit_2\0_0_0_Kapacitások\1_Fizikai_kapacitás\2018_2019\2018_10_01_\[KTGH_2018_01-TŐL.xlsx]Munka1'!$F$2:$I$509,$AK$4,)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">
        <f>+VLOOKUP(Y16,'\\sioffl3\Kapacitas\Kapacit_2\0_0_0_Kapacitások\1_Fizikai_kapacitás\2018_2019\2018_10_01_\[KTGH_2018_01-TŐL.xlsx]Munka1'!$F$2:$I$509,$AK$4,)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">
        <f>+VLOOKUP(Y17,'\\sioffl3\Kapacitas\Kapacit_2\0_0_0_Kapacitások\1_Fizikai_kapacitás\2018_2019\2018_10_01_\[KTGH_2018_01-TŐL.xlsx]Munka1'!$F$2:$I$509,$AK$4,)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">
        <f>+VLOOKUP(Y18,'\\sioffl3\Kapacitas\Kapacit_2\0_0_0_Kapacitások\1_Fizikai_kapacitás\2018_2019\2018_10_01_\[KTGH_2018_01-TŐL.xlsx]Munka1'!$F$2:$I$509,$AK$4,)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">
        <f>+VLOOKUP(Y19,'\\sioffl3\Kapacitas\Kapacit_2\0_0_0_Kapacitások\1_Fizikai_kapacitás\2018_2019\2018_10_01_\[KTGH_2018_01-TŐL.xlsx]Munka1'!$F$2:$I$509,$AK$4,)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1">
        <f>+VLOOKUP(Y21,'\\sioffl3\Kapacitas\Kapacit_2\0_0_0_Kapacitások\1_Fizikai_kapacitás\2018_2019\2018_10_01_\[KTGH_2018_01-TŐL.xlsx]Munka1'!$F$2:$I$509,$AK$4,)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">
        <f>+VLOOKUP(Y22,'\\sioffl3\Kapacitas\Kapacit_2\0_0_0_Kapacitások\1_Fizikai_kapacitás\2018_2019\2018_10_01_\[KTGH_2018_01-TŐL.xlsx]Munka1'!$F$2:$I$509,$AK$4,)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">
        <f>+VLOOKUP(Y23,'\\sioffl3\Kapacitas\Kapacit_2\0_0_0_Kapacitások\1_Fizikai_kapacitás\2018_2019\2018_10_01_\[KTGH_2018_01-TŐL.xlsx]Munka1'!$F$2:$I$509,$AK$4,)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4" start="0" length="0">
      <dxf>
        <font>
          <b/>
          <sz val="11"/>
          <family val="2"/>
        </font>
        <alignment vertical="center"/>
      </dxf>
    </rfmt>
    <rcc rId="0" sId="2" dxf="1">
      <nc r="AK25">
        <f>+VLOOKUP(Y25,'\\sioffl3\Kapacitas\Kapacit_2\0_0_0_Kapacitások\1_Fizikai_kapacitás\2018_2019\2018_10_01_\[KTGH_2018_01-TŐL.xlsx]Munka1'!$F$2:$I$509,$AK$4,)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">
        <f>+VLOOKUP(Y26,'\\sioffl3\Kapacitas\Kapacit_2\0_0_0_Kapacitások\1_Fizikai_kapacitás\2018_2019\2018_10_01_\[KTGH_2018_01-TŐL.xlsx]Munka1'!$F$2:$I$509,$AK$4,)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">
        <f>+VLOOKUP(Y27,'\\sioffl3\Kapacitas\Kapacit_2\0_0_0_Kapacitások\1_Fizikai_kapacitás\2018_2019\2018_10_01_\[KTGH_2018_01-TŐL.xlsx]Munka1'!$F$2:$I$509,$AK$4,)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">
        <f>+VLOOKUP(Y28,'\\sioffl3\Kapacitas\Kapacit_2\0_0_0_Kapacitások\1_Fizikai_kapacitás\2018_2019\2018_10_01_\[KTGH_2018_01-TŐL.xlsx]Munka1'!$F$2:$I$509,$AK$4,)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">
        <f>+VLOOKUP(Y29,'\\sioffl3\Kapacitas\Kapacit_2\0_0_0_Kapacitások\1_Fizikai_kapacitás\2018_2019\2018_10_01_\[KTGH_2018_01-TŐL.xlsx]Munka1'!$F$2:$I$509,$AK$4,)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">
        <f>+VLOOKUP(Y30,'\\sioffl3\Kapacitas\Kapacit_2\0_0_0_Kapacitások\1_Fizikai_kapacitás\2018_2019\2018_10_01_\[KTGH_2018_01-TŐL.xlsx]Munka1'!$F$2:$I$509,$AK$4,)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">
        <f>+VLOOKUP(Y31,'\\sioffl3\Kapacitas\Kapacit_2\0_0_0_Kapacitások\1_Fizikai_kapacitás\2018_2019\2018_10_01_\[KTGH_2018_01-TŐL.xlsx]Munka1'!$F$2:$I$509,$AK$4,)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">
        <f>+VLOOKUP(Y32,'\\sioffl3\Kapacitas\Kapacit_2\0_0_0_Kapacitások\1_Fizikai_kapacitás\2018_2019\2018_10_01_\[KTGH_2018_01-TŐL.xlsx]Munka1'!$F$2:$I$509,$AK$4,)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">
        <f>+VLOOKUP(Y33,'\\sioffl3\Kapacitas\Kapacit_2\0_0_0_Kapacitások\1_Fizikai_kapacitás\2018_2019\2018_10_01_\[KTGH_2018_01-TŐL.xlsx]Munka1'!$F$2:$I$509,$AK$4,)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cc rId="0" sId="2" dxf="1">
      <nc r="AK36">
        <f>+VLOOKUP(Y36,'\\sioffl3\Kapacitas\Kapacit_2\0_0_0_Kapacitások\1_Fizikai_kapacitás\2018_2019\2018_10_01_\[KTGH_2018_01-TŐL.xlsx]Munka1'!$F$2:$I$509,$AK$4,)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">
        <f>+VLOOKUP(Y37,'\\sioffl3\Kapacitas\Kapacit_2\0_0_0_Kapacitások\1_Fizikai_kapacitás\2018_2019\2018_10_01_\[KTGH_2018_01-TŐL.xlsx]Munka1'!$F$2:$I$509,$AK$4,)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">
        <f>+VLOOKUP(Y39,'\\sioffl3\Kapacitas\Kapacit_2\0_0_0_Kapacitások\1_Fizikai_kapacitás\2018_2019\2018_10_01_\[KTGH_2018_01-TŐL.xlsx]Munka1'!$F$2:$I$509,$AK$4,)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">
        <f>+VLOOKUP(Y40,'\\sioffl3\Kapacitas\Kapacit_2\0_0_0_Kapacitások\1_Fizikai_kapacitás\2018_2019\2018_10_01_\[KTGH_2018_01-TŐL.xlsx]Munka1'!$F$2:$I$509,$AK$4,)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">
        <f>+VLOOKUP(Y41,'\\sioffl3\Kapacitas\Kapacit_2\0_0_0_Kapacitások\1_Fizikai_kapacitás\2018_2019\2018_10_01_\[KTGH_2018_01-TŐL.xlsx]Munka1'!$F$2:$I$509,$AK$4,)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">
        <f>+VLOOKUP(Y42,'\\sioffl3\Kapacitas\Kapacit_2\0_0_0_Kapacitások\1_Fizikai_kapacitás\2018_2019\2018_10_01_\[KTGH_2018_01-TŐL.xlsx]Munka1'!$F$2:$I$509,$AK$4,)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">
        <f>+VLOOKUP(Y43,'\\sioffl3\Kapacitas\Kapacit_2\0_0_0_Kapacitások\1_Fizikai_kapacitás\2018_2019\2018_10_01_\[KTGH_2018_01-TŐL.xlsx]Munka1'!$F$2:$I$509,$AK$4,)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">
        <f>+VLOOKUP(Y45,'\\sioffl3\Kapacitas\Kapacit_2\0_0_0_Kapacitások\1_Fizikai_kapacitás\2018_2019\2018_10_01_\[KTGH_2018_01-TŐL.xlsx]Munka1'!$F$2:$I$509,$AK$4,)</f>
      </nc>
      <ndxf>
        <font>
          <b/>
          <sz val="11"/>
          <color rgb="FFFF0000"/>
          <family val="2"/>
        </font>
        <alignment vertical="center"/>
      </ndxf>
    </rcc>
    <rcc rId="0" sId="2" dxf="1">
      <nc r="AK45">
        <f>+VLOOKUP(Y45,'\\sioffl3\Kapacitas\Kapacit_2\0_0_0_Kapacitások\1_Fizikai_kapacitás\2018_2019\2018_10_01_\[KTGH_2018_01-TŐL.xlsx]Munka1'!$F$2:$I$509,$AK$4,)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7">
        <f>+VLOOKUP(Y47,'\\sioffl3\Kapacitas\Kapacit_2\0_0_0_Kapacitások\1_Fizikai_kapacitás\2018_2019\2018_10_01_\[KTGH_2018_01-TŐL.xlsx]Munka1'!$F$2:$I$509,$AK$4,)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8">
        <f>+VLOOKUP(Y48,'\\sioffl3\Kapacitas\Kapacit_2\0_0_0_Kapacitások\1_Fizikai_kapacitás\2018_2019\2018_10_01_\[KTGH_2018_01-TŐL.xlsx]Munka1'!$F$2:$I$509,$AK$4,)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9">
        <f>+VLOOKUP(Y49,'\\sioffl3\Kapacitas\Kapacit_2\0_0_0_Kapacitások\1_Fizikai_kapacitás\2018_2019\2018_10_01_\[KTGH_2018_01-TŐL.xlsx]Munka1'!$F$2:$I$509,$AK$4,)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0">
        <f>+VLOOKUP(Y50,'\\sioffl3\Kapacitas\Kapacit_2\0_0_0_Kapacitások\1_Fizikai_kapacitás\2018_2019\2018_10_01_\[KTGH_2018_01-TŐL.xlsx]Munka1'!$F$2:$I$509,$AK$4,)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1">
        <f>+VLOOKUP(Y51,'\\sioffl3\Kapacitas\Kapacit_2\0_0_0_Kapacitások\1_Fizikai_kapacitás\2018_2019\2018_10_01_\[KTGH_2018_01-TŐL.xlsx]Munka1'!$F$2:$I$509,$AK$4,)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55">
        <f>+VLOOKUP(Y55,'\\sioffl3\Kapacitas\Kapacit_2\0_0_0_Kapacitások\1_Fizikai_kapacitás\2018_2019\2018_10_01_\[KTGH_2018_01-TŐL.xlsx]Munka1'!$F$2:$I$509,$AK$4,)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6">
        <f>+VLOOKUP(Y56,'\\sioffl3\Kapacitas\Kapacit_2\0_0_0_Kapacitások\1_Fizikai_kapacitás\2018_2019\2018_10_01_\[KTGH_2018_01-TŐL.xlsx]Munka1'!$F$2:$I$509,$AK$4,)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7">
        <f>+VLOOKUP(Y57,'\\sioffl3\Kapacitas\Kapacit_2\0_0_0_Kapacitások\1_Fizikai_kapacitás\2018_2019\2018_10_01_\[KTGH_2018_01-TŐL.xlsx]Munka1'!$F$2:$I$509,$AK$4,)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8">
        <f>+VLOOKUP(Y58,'\\sioffl3\Kapacitas\Kapacit_2\0_0_0_Kapacitások\1_Fizikai_kapacitás\2018_2019\2018_10_01_\[KTGH_2018_01-TŐL.xlsx]Munka1'!$F$2:$I$509,$AK$4,)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59">
        <f>+VLOOKUP(Y59,'\\sioffl3\Kapacitas\Kapacit_2\0_0_0_Kapacitások\1_Fizikai_kapacitás\2018_2019\2018_10_01_\[KTGH_2018_01-TŐL.xlsx]Munka1'!$F$2:$I$509,$AK$4,)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61">
        <f>+VLOOKUP(Y61,'\\sioffl3\Kapacitas\Kapacit_2\0_0_0_Kapacitások\1_Fizikai_kapacitás\2018_2019\2018_10_01_\[KTGH_2018_01-TŐL.xlsx]Munka1'!$F$2:$I$509,$AK$4,)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2">
        <f>+VLOOKUP(Y62,'\\sioffl3\Kapacitas\Kapacit_2\0_0_0_Kapacitások\1_Fizikai_kapacitás\2018_2019\2018_10_01_\[KTGH_2018_01-TŐL.xlsx]Munka1'!$F$2:$I$509,$AK$4,)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3">
        <f>+VLOOKUP(Y63,'\\sioffl3\Kapacitas\Kapacit_2\0_0_0_Kapacitások\1_Fizikai_kapacitás\2018_2019\2018_10_01_\[KTGH_2018_01-TŐL.xlsx]Munka1'!$F$2:$I$509,$AK$4,)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64" start="0" length="0">
      <dxf>
        <font>
          <b/>
          <sz val="11"/>
          <family val="2"/>
        </font>
        <alignment vertical="center"/>
      </dxf>
    </rfmt>
    <rcc rId="0" sId="2" dxf="1">
      <nc r="AK65">
        <f>+VLOOKUP(Y65,'\\sioffl3\Kapacitas\Kapacit_2\0_0_0_Kapacitások\1_Fizikai_kapacitás\2018_2019\2018_10_01_\[KTGH_2018_01-TŐL.xlsx]Munka1'!$F$2:$I$509,$AK$4,)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6">
        <f>+VLOOKUP(Y66,'\\sioffl3\Kapacitas\Kapacit_2\0_0_0_Kapacitások\1_Fizikai_kapacitás\2018_2019\2018_10_01_\[KTGH_2018_01-TŐL.xlsx]Munka1'!$F$2:$I$509,$AK$4,)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7">
        <f>+VLOOKUP(Y67,'\\sioffl3\Kapacitas\Kapacit_2\0_0_0_Kapacitások\1_Fizikai_kapacitás\2018_2019\2018_10_01_\[KTGH_2018_01-TŐL.xlsx]Munka1'!$F$2:$I$509,$AK$4,)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8">
        <f>+VLOOKUP(Y68,'\\sioffl3\Kapacitas\Kapacit_2\0_0_0_Kapacitások\1_Fizikai_kapacitás\2018_2019\2018_10_01_\[KTGH_2018_01-TŐL.xlsx]Munka1'!$F$2:$I$509,$AK$4,)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69">
        <f>+VLOOKUP(Y69,'\\sioffl3\Kapacitas\Kapacit_2\0_0_0_Kapacitások\1_Fizikai_kapacitás\2018_2019\2018_10_01_\[KTGH_2018_01-TŐL.xlsx]Munka1'!$F$2:$I$509,$AK$4,)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0">
        <f>+VLOOKUP(Y70,'\\sioffl3\Kapacitas\Kapacit_2\0_0_0_Kapacitások\1_Fizikai_kapacitás\2018_2019\2018_10_01_\[KTGH_2018_01-TŐL.xlsx]Munka1'!$F$2:$I$509,$AK$4,)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1">
        <f>+VLOOKUP(Y71,'\\sioffl3\Kapacitas\Kapacit_2\0_0_0_Kapacitások\1_Fizikai_kapacitás\2018_2019\2018_10_01_\[KTGH_2018_01-TŐL.xlsx]Munka1'!$F$2:$I$509,$AK$4,)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2">
        <f>+VLOOKUP(Y72,'\\sioffl3\Kapacitas\Kapacit_2\0_0_0_Kapacitások\1_Fizikai_kapacitás\2018_2019\2018_10_01_\[KTGH_2018_01-TŐL.xlsx]Munka1'!$F$2:$I$509,$AK$4,)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3">
        <f>+VLOOKUP(Y73,'\\sioffl3\Kapacitas\Kapacit_2\0_0_0_Kapacitások\1_Fizikai_kapacitás\2018_2019\2018_10_01_\[KTGH_2018_01-TŐL.xlsx]Munka1'!$F$2:$I$509,$AK$4,)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4">
        <f>+VLOOKUP(Y74,'\\sioffl3\Kapacitas\Kapacit_2\0_0_0_Kapacitások\1_Fizikai_kapacitás\2018_2019\2018_10_01_\[KTGH_2018_01-TŐL.xlsx]Munka1'!$F$2:$I$509,$AK$4,)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5">
        <f>+VLOOKUP(Y75,'\\sioffl3\Kapacitas\Kapacit_2\0_0_0_Kapacitások\1_Fizikai_kapacitás\2018_2019\2018_10_01_\[KTGH_2018_01-TŐL.xlsx]Munka1'!$F$2:$I$509,$AK$4,)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6">
        <f>+VLOOKUP(Y76,'\\sioffl3\Kapacitas\Kapacit_2\0_0_0_Kapacitások\1_Fizikai_kapacitás\2018_2019\2018_10_01_\[KTGH_2018_01-TŐL.xlsx]Munka1'!$F$2:$I$509,$AK$4,)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7">
        <f>+VLOOKUP(Y77,'\\sioffl3\Kapacitas\Kapacit_2\0_0_0_Kapacitások\1_Fizikai_kapacitás\2018_2019\2018_10_01_\[KTGH_2018_01-TŐL.xlsx]Munka1'!$F$2:$I$509,$AK$4,)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8">
        <f>+VLOOKUP(Y78,'\\sioffl3\Kapacitas\Kapacit_2\0_0_0_Kapacitások\1_Fizikai_kapacitás\2018_2019\2018_10_01_\[KTGH_2018_01-TŐL.xlsx]Munka1'!$F$2:$I$509,$AK$4,)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79">
        <f>+VLOOKUP(Y79,'\\sioffl3\Kapacitas\Kapacit_2\0_0_0_Kapacitások\1_Fizikai_kapacitás\2018_2019\2018_10_01_\[KTGH_2018_01-TŐL.xlsx]Munka1'!$F$2:$I$509,$AK$4,)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0">
        <f>+VLOOKUP(Y80,'\\sioffl3\Kapacitas\Kapacit_2\0_0_0_Kapacitások\1_Fizikai_kapacitás\2018_2019\2018_10_01_\[KTGH_2018_01-TŐL.xlsx]Munka1'!$F$2:$I$509,$AK$4,)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1">
        <f>+VLOOKUP(Y81,'\\sioffl3\Kapacitas\Kapacit_2\0_0_0_Kapacitások\1_Fizikai_kapacitás\2018_2019\2018_10_01_\[KTGH_2018_01-TŐL.xlsx]Munka1'!$F$2:$I$509,$AK$4,)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2">
        <f>+VLOOKUP(Y82,'\\sioffl3\Kapacitas\Kapacit_2\0_0_0_Kapacitások\1_Fizikai_kapacitás\2018_2019\2018_10_01_\[KTGH_2018_01-TŐL.xlsx]Munka1'!$F$2:$I$509,$AK$4,)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3">
        <f>+VLOOKUP(Y83,'\\sioffl3\Kapacitas\Kapacit_2\0_0_0_Kapacitások\1_Fizikai_kapacitás\2018_2019\2018_10_01_\[KTGH_2018_01-TŐL.xlsx]Munka1'!$F$2:$I$509,$AK$4,)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4">
        <f>+VLOOKUP(Y84,'\\sioffl3\Kapacitas\Kapacit_2\0_0_0_Kapacitások\1_Fizikai_kapacitás\2018_2019\2018_10_01_\[KTGH_2018_01-TŐL.xlsx]Munka1'!$F$2:$I$509,$AK$4,)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5">
        <f>+VLOOKUP(Y85,'\\sioffl3\Kapacitas\Kapacit_2\0_0_0_Kapacitások\1_Fizikai_kapacitás\2018_2019\2018_10_01_\[KTGH_2018_01-TŐL.xlsx]Munka1'!$F$2:$I$509,$AK$4,)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86" start="0" length="0">
      <dxf>
        <font>
          <b/>
          <sz val="11"/>
          <family val="2"/>
        </font>
        <alignment vertical="center"/>
      </dxf>
    </rfmt>
    <rcc rId="0" sId="2" dxf="1">
      <nc r="AK87">
        <f>+VLOOKUP(Y87,'\\sioffl3\Kapacitas\Kapacit_2\0_0_0_Kapacitások\1_Fizikai_kapacitás\2018_2019\2018_10_01_\[KTGH_2018_01-TŐL.xlsx]Munka1'!$F$2:$I$509,$AK$4,)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8">
        <f>+VLOOKUP(Y88,'\\sioffl3\Kapacitas\Kapacit_2\0_0_0_Kapacitások\1_Fizikai_kapacitás\2018_2019\2018_10_01_\[KTGH_2018_01-TŐL.xlsx]Munka1'!$F$2:$I$509,$AK$4,)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89">
        <f>+VLOOKUP(Y89,'\\sioffl3\Kapacitas\Kapacit_2\0_0_0_Kapacitások\1_Fizikai_kapacitás\2018_2019\2018_10_01_\[KTGH_2018_01-TŐL.xlsx]Munka1'!$F$2:$I$509,$AK$4,)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0">
        <f>+VLOOKUP(Y90,'\\sioffl3\Kapacitas\Kapacit_2\0_0_0_Kapacitások\1_Fizikai_kapacitás\2018_2019\2018_10_01_\[KTGH_2018_01-TŐL.xlsx]Munka1'!$F$2:$I$509,$AK$4,)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1">
        <f>+VLOOKUP(Y91,'\\sioffl3\Kapacitas\Kapacit_2\0_0_0_Kapacitások\1_Fizikai_kapacitás\2018_2019\2018_10_01_\[KTGH_2018_01-TŐL.xlsx]Munka1'!$F$2:$I$509,$AK$4,)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2">
        <f>+VLOOKUP(Y92,'\\sioffl3\Kapacitas\Kapacit_2\0_0_0_Kapacitások\1_Fizikai_kapacitás\2018_2019\2018_10_01_\[KTGH_2018_01-TŐL.xlsx]Munka1'!$F$2:$I$509,$AK$4,)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3">
        <f>+VLOOKUP(Y93,'\\sioffl3\Kapacitas\Kapacit_2\0_0_0_Kapacitások\1_Fizikai_kapacitás\2018_2019\2018_10_01_\[KTGH_2018_01-TŐL.xlsx]Munka1'!$F$2:$I$509,$AK$4,)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95">
        <f>+VLOOKUP(Y95,'\\sioffl3\Kapacitas\Kapacit_2\0_0_0_Kapacitások\1_Fizikai_kapacitás\2018_2019\2018_10_01_\[KTGH_2018_01-TŐL.xlsx]Munka1'!$F$2:$I$509,$AK$4,)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6">
        <f>+VLOOKUP(Y96,'\\sioffl3\Kapacitas\Kapacit_2\0_0_0_Kapacitások\1_Fizikai_kapacitás\2018_2019\2018_10_01_\[KTGH_2018_01-TŐL.xlsx]Munka1'!$F$2:$I$509,$AK$4,)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7">
        <f>+VLOOKUP(Y97,'\\sioffl3\Kapacitas\Kapacit_2\0_0_0_Kapacitások\1_Fizikai_kapacitás\2018_2019\2018_10_01_\[KTGH_2018_01-TŐL.xlsx]Munka1'!$F$2:$I$509,$AK$4,)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98">
        <f>+VLOOKUP(Y98,'\\sioffl3\Kapacitas\Kapacit_2\0_0_0_Kapacitások\1_Fizikai_kapacitás\2018_2019\2018_10_01_\[KTGH_2018_01-TŐL.xlsx]Munka1'!$F$2:$I$509,$AK$4,)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99" start="0" length="0">
      <dxf>
        <font>
          <b/>
          <sz val="11"/>
          <family val="2"/>
        </font>
        <alignment vertical="center"/>
      </dxf>
    </rfmt>
    <rcc rId="0" sId="2" dxf="1">
      <nc r="AK100">
        <f>+VLOOKUP(Y100,'\\sioffl3\Kapacitas\Kapacit_2\0_0_0_Kapacitások\1_Fizikai_kapacitás\2018_2019\2018_10_01_\[KTGH_2018_01-TŐL.xlsx]Munka1'!$F$2:$I$509,$AK$4,)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1">
        <f>+VLOOKUP(Y101,'\\sioffl3\Kapacitas\Kapacit_2\0_0_0_Kapacitások\1_Fizikai_kapacitás\2018_2019\2018_10_01_\[KTGH_2018_01-TŐL.xlsx]Munka1'!$F$2:$I$509,$AK$4,)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2">
        <f>+VLOOKUP(Y102,'\\sioffl3\Kapacitas\Kapacit_2\0_0_0_Kapacitások\1_Fizikai_kapacitás\2018_2019\2018_10_01_\[KTGH_2018_01-TŐL.xlsx]Munka1'!$F$2:$I$509,$AK$4,)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3">
        <f>+VLOOKUP(Y103,'\\sioffl3\Kapacitas\Kapacit_2\0_0_0_Kapacitások\1_Fizikai_kapacitás\2018_2019\2018_10_01_\[KTGH_2018_01-TŐL.xlsx]Munka1'!$F$2:$I$509,$AK$4,)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cc rId="0" sId="2" dxf="1">
      <nc r="AK10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07">
        <f>+VLOOKUP(Y107,'\\sioffl3\Kapacitas\Kapacit_2\0_0_0_Kapacitások\1_Fizikai_kapacitás\2018_2019\2018_10_01_\[KTGH_2018_01-TŐL.xlsx]Munka1'!$F$2:$I$509,$AK$4,)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8">
        <f>+VLOOKUP(Y108,'\\sioffl3\Kapacitas\Kapacit_2\0_0_0_Kapacitások\1_Fizikai_kapacitás\2018_2019\2018_10_01_\[KTGH_2018_01-TŐL.xlsx]Munka1'!$F$2:$I$509,$AK$4,)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09">
        <f>+VLOOKUP(Y109,'\\sioffl3\Kapacitas\Kapacit_2\0_0_0_Kapacitások\1_Fizikai_kapacitás\2018_2019\2018_10_01_\[KTGH_2018_01-TŐL.xlsx]Munka1'!$F$2:$I$509,$AK$4,)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0">
        <f>+VLOOKUP(Y110,'\\sioffl3\Kapacitas\Kapacit_2\0_0_0_Kapacitások\1_Fizikai_kapacitás\2018_2019\2018_10_01_\[KTGH_2018_01-TŐL.xlsx]Munka1'!$F$2:$I$509,$AK$4,)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1">
        <f>+VLOOKUP(Y111,'\\sioffl3\Kapacitas\Kapacit_2\0_0_0_Kapacitások\1_Fizikai_kapacitás\2018_2019\2018_10_01_\[KTGH_2018_01-TŐL.xlsx]Munka1'!$F$2:$I$509,$AK$4,)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13">
        <f>+VLOOKUP(Y113,'\\sioffl3\Kapacitas\Kapacit_2\0_0_0_Kapacitások\1_Fizikai_kapacitás\2018_2019\2018_10_01_\[KTGH_2018_01-TŐL.xlsx]Munka1'!$F$2:$I$509,$AK$4,)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4">
        <f>+VLOOKUP(Y114,'\\sioffl3\Kapacitas\Kapacit_2\0_0_0_Kapacitások\1_Fizikai_kapacitás\2018_2019\2018_10_01_\[KTGH_2018_01-TŐL.xlsx]Munka1'!$F$2:$I$509,$AK$4,)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5">
        <f>+VLOOKUP(Y115,'\\sioffl3\Kapacitas\Kapacit_2\0_0_0_Kapacitások\1_Fizikai_kapacitás\2018_2019\2018_10_01_\[KTGH_2018_01-TŐL.xlsx]Munka1'!$F$2:$I$509,$AK$4,)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6">
        <f>+VLOOKUP(Y116,'\\sioffl3\Kapacitas\Kapacit_2\0_0_0_Kapacitások\1_Fizikai_kapacitás\2018_2019\2018_10_01_\[KTGH_2018_01-TŐL.xlsx]Munka1'!$F$2:$I$509,$AK$4,)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7">
        <f>+VLOOKUP(Y117,'\\sioffl3\Kapacitas\Kapacit_2\0_0_0_Kapacitások\1_Fizikai_kapacitás\2018_2019\2018_10_01_\[KTGH_2018_01-TŐL.xlsx]Munka1'!$F$2:$I$509,$AK$4,)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8">
        <f>+VLOOKUP(Y118,'\\sioffl3\Kapacitas\Kapacit_2\0_0_0_Kapacitások\1_Fizikai_kapacitás\2018_2019\2018_10_01_\[KTGH_2018_01-TŐL.xlsx]Munka1'!$F$2:$I$509,$AK$4,)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19">
        <f>+VLOOKUP(Y119,'\\sioffl3\Kapacitas\Kapacit_2\0_0_0_Kapacitások\1_Fizikai_kapacitás\2018_2019\2018_10_01_\[KTGH_2018_01-TŐL.xlsx]Munka1'!$F$2:$I$509,$AK$4,)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0">
        <f>+VLOOKUP(Y120,'\\sioffl3\Kapacitas\Kapacit_2\0_0_0_Kapacitások\1_Fizikai_kapacitás\2018_2019\2018_10_01_\[KTGH_2018_01-TŐL.xlsx]Munka1'!$F$2:$I$509,$AK$4,)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1">
        <f>+VLOOKUP(Y121,'\\sioffl3\Kapacitas\Kapacit_2\0_0_0_Kapacitások\1_Fizikai_kapacitás\2018_2019\2018_10_01_\[KTGH_2018_01-TŐL.xlsx]Munka1'!$F$2:$I$509,$AK$4,)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2">
        <f>+VLOOKUP(Y122,'\\sioffl3\Kapacitas\Kapacit_2\0_0_0_Kapacitások\1_Fizikai_kapacitás\2018_2019\2018_10_01_\[KTGH_2018_01-TŐL.xlsx]Munka1'!$F$2:$I$509,$AK$4,)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3">
        <f>+VLOOKUP(Y123,'\\sioffl3\Kapacitas\Kapacit_2\0_0_0_Kapacitások\1_Fizikai_kapacitás\2018_2019\2018_10_01_\[KTGH_2018_01-TŐL.xlsx]Munka1'!$F$2:$I$509,$AK$4,)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25">
        <f>+VLOOKUP(Y125,'\\sioffl3\Kapacitas\Kapacit_2\0_0_0_Kapacitások\1_Fizikai_kapacitás\2018_2019\2018_10_01_\[KTGH_2018_01-TŐL.xlsx]Munka1'!$F$2:$I$509,$AK$4,)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6">
        <f>+VLOOKUP(Y126,'\\sioffl3\Kapacitas\Kapacit_2\0_0_0_Kapacitások\1_Fizikai_kapacitás\2018_2019\2018_10_01_\[KTGH_2018_01-TŐL.xlsx]Munka1'!$F$2:$I$509,$AK$4,)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7">
        <f>+VLOOKUP(Y127,'\\sioffl3\Kapacitas\Kapacit_2\0_0_0_Kapacitások\1_Fizikai_kapacitás\2018_2019\2018_10_01_\[KTGH_2018_01-TŐL.xlsx]Munka1'!$F$2:$I$509,$AK$4,)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8">
        <f>+VLOOKUP(Y128,'\\sioffl3\Kapacitas\Kapacit_2\0_0_0_Kapacitások\1_Fizikai_kapacitás\2018_2019\2018_10_01_\[KTGH_2018_01-TŐL.xlsx]Munka1'!$F$2:$I$509,$AK$4,)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29">
        <f>+VLOOKUP(Y129,'\\sioffl3\Kapacitas\Kapacit_2\0_0_0_Kapacitások\1_Fizikai_kapacitás\2018_2019\2018_10_01_\[KTGH_2018_01-TŐL.xlsx]Munka1'!$F$2:$I$509,$AK$4,)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0">
        <f>+VLOOKUP(Y130,'\\sioffl3\Kapacitas\Kapacit_2\0_0_0_Kapacitások\1_Fizikai_kapacitás\2018_2019\2018_10_01_\[KTGH_2018_01-TŐL.xlsx]Munka1'!$F$2:$I$509,$AK$4,)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1">
        <f>+VLOOKUP(Y131,'\\sioffl3\Kapacitas\Kapacit_2\0_0_0_Kapacitások\1_Fizikai_kapacitás\2018_2019\2018_10_01_\[KTGH_2018_01-TŐL.xlsx]Munka1'!$F$2:$I$509,$AK$4,)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2">
        <f>+VLOOKUP(Y132,'\\sioffl3\Kapacitas\Kapacit_2\0_0_0_Kapacitások\1_Fizikai_kapacitás\2018_2019\2018_10_01_\[KTGH_2018_01-TŐL.xlsx]Munka1'!$F$2:$I$509,$AK$4,)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34">
        <f>+VLOOKUP(Y134,'\\sioffl3\Kapacitas\Kapacit_2\0_0_0_Kapacitások\1_Fizikai_kapacitás\2018_2019\2018_10_01_\[KTGH_2018_01-TŐL.xlsx]Munka1'!$F$2:$I$509,$AK$4,)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5">
        <f>+VLOOKUP(Y135,'\\sioffl3\Kapacitas\Kapacit_2\0_0_0_Kapacitások\1_Fizikai_kapacitás\2018_2019\2018_10_01_\[KTGH_2018_01-TŐL.xlsx]Munka1'!$F$2:$I$509,$AK$4,)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37">
        <f>+VLOOKUP(Y137,'\\sioffl3\Kapacitas\Kapacit_2\0_0_0_Kapacitások\1_Fizikai_kapacitás\2018_2019\2018_10_01_\[KTGH_2018_01-TŐL.xlsx]Munka1'!$F$2:$I$509,$AK$4,)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8">
        <f>+VLOOKUP(Y138,'\\sioffl3\Kapacitas\Kapacit_2\0_0_0_Kapacitások\1_Fizikai_kapacitás\2018_2019\2018_10_01_\[KTGH_2018_01-TŐL.xlsx]Munka1'!$F$2:$I$509,$AK$4,)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39">
        <f>+VLOOKUP(Y139,'\\sioffl3\Kapacitas\Kapacit_2\0_0_0_Kapacitások\1_Fizikai_kapacitás\2018_2019\2018_10_01_\[KTGH_2018_01-TŐL.xlsx]Munka1'!$F$2:$I$509,$AK$4,)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0">
        <f>+VLOOKUP(Y140,'\\sioffl3\Kapacitas\Kapacit_2\0_0_0_Kapacitások\1_Fizikai_kapacitás\2018_2019\2018_10_01_\[KTGH_2018_01-TŐL.xlsx]Munka1'!$F$2:$I$509,$AK$4,)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1">
        <f>+VLOOKUP(Y141,'\\sioffl3\Kapacitas\Kapacit_2\0_0_0_Kapacitások\1_Fizikai_kapacitás\2018_2019\2018_10_01_\[KTGH_2018_01-TŐL.xlsx]Munka1'!$F$2:$I$509,$AK$4,)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43">
        <f>+VLOOKUP(Y143,'\\sioffl3\Kapacitas\Kapacit_2\0_0_0_Kapacitások\1_Fizikai_kapacitás\2018_2019\2018_10_01_\[KTGH_2018_01-TŐL.xlsx]Munka1'!$F$2:$I$509,$AK$4,)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4">
        <f>+VLOOKUP(Y144,'\\sioffl3\Kapacitas\Kapacit_2\0_0_0_Kapacitások\1_Fizikai_kapacitás\2018_2019\2018_10_01_\[KTGH_2018_01-TŐL.xlsx]Munka1'!$F$2:$I$509,$AK$4,)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46">
        <f>+VLOOKUP(Y146,'\\sioffl3\Kapacitas\Kapacit_2\0_0_0_Kapacitások\1_Fizikai_kapacitás\2018_2019\2018_10_01_\[KTGH_2018_01-TŐL.xlsx]Munka1'!$F$2:$I$509,$AK$4,)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7">
        <f>+VLOOKUP(Y147,'\\sioffl3\Kapacitas\Kapacit_2\0_0_0_Kapacitások\1_Fizikai_kapacitás\2018_2019\2018_10_01_\[KTGH_2018_01-TŐL.xlsx]Munka1'!$F$2:$I$509,$AK$4,)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8">
        <f>+VLOOKUP(Y148,'\\sioffl3\Kapacitas\Kapacit_2\0_0_0_Kapacitások\1_Fizikai_kapacitás\2018_2019\2018_10_01_\[KTGH_2018_01-TŐL.xlsx]Munka1'!$F$2:$I$509,$AK$4,)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49">
        <f>+VLOOKUP(Y149,'\\sioffl3\Kapacitas\Kapacit_2\0_0_0_Kapacitások\1_Fizikai_kapacitás\2018_2019\2018_10_01_\[KTGH_2018_01-TŐL.xlsx]Munka1'!$F$2:$I$509,$AK$4,)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51">
        <f>+VLOOKUP(Y151,'\\sioffl3\Kapacitas\Kapacit_2\0_0_0_Kapacitások\1_Fizikai_kapacitás\2018_2019\2018_10_01_\[KTGH_2018_01-TŐL.xlsx]Munka1'!$F$2:$I$509,$AK$4,)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2">
        <f>+VLOOKUP(Y152,'\\sioffl3\Kapacitas\Kapacit_2\0_0_0_Kapacitások\1_Fizikai_kapacitás\2018_2019\2018_10_01_\[KTGH_2018_01-TŐL.xlsx]Munka1'!$F$2:$I$509,$AK$4,)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3">
        <f>+VLOOKUP(Y153,'\\sioffl3\Kapacitas\Kapacit_2\0_0_0_Kapacitások\1_Fizikai_kapacitás\2018_2019\2018_10_01_\[KTGH_2018_01-TŐL.xlsx]Munka1'!$F$2:$I$509,$AK$4,)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4">
        <f>+VLOOKUP(Y154,'\\sioffl3\Kapacitas\Kapacit_2\0_0_0_Kapacitások\1_Fizikai_kapacitás\2018_2019\2018_10_01_\[KTGH_2018_01-TŐL.xlsx]Munka1'!$F$2:$I$509,$AK$4,)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5">
        <f>+VLOOKUP(Y155,'\\sioffl3\Kapacitas\Kapacit_2\0_0_0_Kapacitások\1_Fizikai_kapacitás\2018_2019\2018_10_01_\[KTGH_2018_01-TŐL.xlsx]Munka1'!$F$2:$I$509,$AK$4,)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6">
        <f>+VLOOKUP(Y156,'\\sioffl3\Kapacitas\Kapacit_2\0_0_0_Kapacitások\1_Fizikai_kapacitás\2018_2019\2018_10_01_\[KTGH_2018_01-TŐL.xlsx]Munka1'!$F$2:$I$509,$AK$4,)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7">
        <f>+VLOOKUP(Y157,'\\sioffl3\Kapacitas\Kapacit_2\0_0_0_Kapacitások\1_Fizikai_kapacitás\2018_2019\2018_10_01_\[KTGH_2018_01-TŐL.xlsx]Munka1'!$F$2:$I$509,$AK$4,)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8">
        <f>+VLOOKUP(Y158,'\\sioffl3\Kapacitas\Kapacit_2\0_0_0_Kapacitások\1_Fizikai_kapacitás\2018_2019\2018_10_01_\[KTGH_2018_01-TŐL.xlsx]Munka1'!$F$2:$I$509,$AK$4,)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59">
        <f>+VLOOKUP(Y159,'\\sioffl3\Kapacitas\Kapacit_2\0_0_0_Kapacitások\1_Fizikai_kapacitás\2018_2019\2018_10_01_\[KTGH_2018_01-TŐL.xlsx]Munka1'!$F$2:$I$509,$AK$4,)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0">
        <f>+VLOOKUP(Y160,'\\sioffl3\Kapacitas\Kapacit_2\0_0_0_Kapacitások\1_Fizikai_kapacitás\2018_2019\2018_10_01_\[KTGH_2018_01-TŐL.xlsx]Munka1'!$F$2:$I$509,$AK$4,)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1">
        <f>+VLOOKUP(Y161,'\\sioffl3\Kapacitas\Kapacit_2\0_0_0_Kapacitások\1_Fizikai_kapacitás\2018_2019\2018_10_01_\[KTGH_2018_01-TŐL.xlsx]Munka1'!$F$2:$I$509,$AK$4,)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2">
        <f>+VLOOKUP(Y162,'\\sioffl3\Kapacitas\Kapacit_2\0_0_0_Kapacitások\1_Fizikai_kapacitás\2018_2019\2018_10_01_\[KTGH_2018_01-TŐL.xlsx]Munka1'!$F$2:$I$509,$AK$4,)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3">
        <f>+VLOOKUP(Y163,'\\sioffl3\Kapacitas\Kapacit_2\0_0_0_Kapacitások\1_Fizikai_kapacitás\2018_2019\2018_10_01_\[KTGH_2018_01-TŐL.xlsx]Munka1'!$F$2:$I$509,$AK$4,)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4">
        <f>+VLOOKUP(Y164,'\\sioffl3\Kapacitas\Kapacit_2\0_0_0_Kapacitások\1_Fizikai_kapacitás\2018_2019\2018_10_01_\[KTGH_2018_01-TŐL.xlsx]Munka1'!$F$2:$I$509,$AK$4,)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5">
        <f>+VLOOKUP(Y165,'\\sioffl3\Kapacitas\Kapacit_2\0_0_0_Kapacitások\1_Fizikai_kapacitás\2018_2019\2018_10_01_\[KTGH_2018_01-TŐL.xlsx]Munka1'!$F$2:$I$509,$AK$4,)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6">
        <f>+VLOOKUP(Y166,'\\sioffl3\Kapacitas\Kapacit_2\0_0_0_Kapacitások\1_Fizikai_kapacitás\2018_2019\2018_10_01_\[KTGH_2018_01-TŐL.xlsx]Munka1'!$F$2:$I$509,$AK$4,)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7">
        <f>+VLOOKUP(Y167,'\\sioffl3\Kapacitas\Kapacit_2\0_0_0_Kapacitások\1_Fizikai_kapacitás\2018_2019\2018_10_01_\[KTGH_2018_01-TŐL.xlsx]Munka1'!$F$2:$I$509,$AK$4,)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8">
        <f>+VLOOKUP(Y168,'\\sioffl3\Kapacitas\Kapacit_2\0_0_0_Kapacitások\1_Fizikai_kapacitás\2018_2019\2018_10_01_\[KTGH_2018_01-TŐL.xlsx]Munka1'!$F$2:$I$509,$AK$4,)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69">
        <f>+VLOOKUP(Y169,'\\sioffl3\Kapacitas\Kapacit_2\0_0_0_Kapacitások\1_Fizikai_kapacitás\2018_2019\2018_10_01_\[KTGH_2018_01-TŐL.xlsx]Munka1'!$F$2:$I$509,$AK$4,)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0">
        <f>+VLOOKUP(Y170,'\\sioffl3\Kapacitas\Kapacit_2\0_0_0_Kapacitások\1_Fizikai_kapacitás\2018_2019\2018_10_01_\[KTGH_2018_01-TŐL.xlsx]Munka1'!$F$2:$I$509,$AK$4,)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1">
        <f>+VLOOKUP(Y171,'\\sioffl3\Kapacitas\Kapacit_2\0_0_0_Kapacitások\1_Fizikai_kapacitás\2018_2019\2018_10_01_\[KTGH_2018_01-TŐL.xlsx]Munka1'!$F$2:$I$509,$AK$4,)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2">
        <f>+VLOOKUP(Y172,'\\sioffl3\Kapacitas\Kapacit_2\0_0_0_Kapacitások\1_Fizikai_kapacitás\2018_2019\2018_10_01_\[KTGH_2018_01-TŐL.xlsx]Munka1'!$F$2:$I$509,$AK$4,)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3">
        <f>+VLOOKUP(Y173,'\\sioffl3\Kapacitas\Kapacit_2\0_0_0_Kapacitások\1_Fizikai_kapacitás\2018_2019\2018_10_01_\[KTGH_2018_01-TŐL.xlsx]Munka1'!$F$2:$I$509,$AK$4,)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75">
        <f>+VLOOKUP(Y175,'\\sioffl3\Kapacitas\Kapacit_2\0_0_0_Kapacitások\1_Fizikai_kapacitás\2018_2019\2018_10_01_\[KTGH_2018_01-TŐL.xlsx]Munka1'!$F$2:$I$509,$AK$4,)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6">
        <f>+VLOOKUP(Y176,'\\sioffl3\Kapacitas\Kapacit_2\0_0_0_Kapacitások\1_Fizikai_kapacitás\2018_2019\2018_10_01_\[KTGH_2018_01-TŐL.xlsx]Munka1'!$F$2:$I$509,$AK$4,)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77" start="0" length="0">
      <dxf>
        <font>
          <b/>
          <sz val="11"/>
          <family val="2"/>
        </font>
        <alignment vertical="center"/>
      </dxf>
    </rfmt>
    <rcc rId="0" sId="2" dxf="1">
      <nc r="AK178">
        <f>+VLOOKUP(Y178,'\\sioffl3\Kapacitas\Kapacit_2\0_0_0_Kapacitások\1_Fizikai_kapacitás\2018_2019\2018_10_01_\[KTGH_2018_01-TŐL.xlsx]Munka1'!$F$2:$I$509,$AK$4,)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79">
        <f>+VLOOKUP(Y179,'\\sioffl3\Kapacitas\Kapacit_2\0_0_0_Kapacitások\1_Fizikai_kapacitás\2018_2019\2018_10_01_\[KTGH_2018_01-TŐL.xlsx]Munka1'!$F$2:$I$509,$AK$4,)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0">
        <f>+VLOOKUP(Y180,'\\sioffl3\Kapacitas\Kapacit_2\0_0_0_Kapacitások\1_Fizikai_kapacitás\2018_2019\2018_10_01_\[KTGH_2018_01-TŐL.xlsx]Munka1'!$F$2:$I$509,$AK$4,)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1">
        <f>+VLOOKUP(Y181,'\\sioffl3\Kapacitas\Kapacit_2\0_0_0_Kapacitások\1_Fizikai_kapacitás\2018_2019\2018_10_01_\[KTGH_2018_01-TŐL.xlsx]Munka1'!$F$2:$I$509,$AK$4,)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2">
        <f>+VLOOKUP(Y182,'\\sioffl3\Kapacitas\Kapacit_2\0_0_0_Kapacitások\1_Fizikai_kapacitás\2018_2019\2018_10_01_\[KTGH_2018_01-TŐL.xlsx]Munka1'!$F$2:$I$509,$AK$4,)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3">
        <f>+VLOOKUP(Y183,'\\sioffl3\Kapacitas\Kapacit_2\0_0_0_Kapacitások\1_Fizikai_kapacitás\2018_2019\2018_10_01_\[KTGH_2018_01-TŐL.xlsx]Munka1'!$F$2:$I$509,$AK$4,)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4">
        <f>+VLOOKUP(Y184,'\\sioffl3\Kapacitas\Kapacit_2\0_0_0_Kapacitások\1_Fizikai_kapacitás\2018_2019\2018_10_01_\[KTGH_2018_01-TŐL.xlsx]Munka1'!$F$2:$I$509,$AK$4,)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86">
        <f>+VLOOKUP(Y186,'\\sioffl3\Kapacitas\Kapacit_2\0_0_0_Kapacitások\1_Fizikai_kapacitás\2018_2019\2018_10_01_\[KTGH_2018_01-TŐL.xlsx]Munka1'!$F$2:$I$509,$AK$4,)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7">
        <f>+VLOOKUP(Y187,'\\sioffl3\Kapacitas\Kapacit_2\0_0_0_Kapacitások\1_Fizikai_kapacitás\2018_2019\2018_10_01_\[KTGH_2018_01-TŐL.xlsx]Munka1'!$F$2:$I$509,$AK$4,)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88">
        <f>+VLOOKUP(Y188,'\\sioffl3\Kapacitas\Kapacit_2\0_0_0_Kapacitások\1_Fizikai_kapacitás\2018_2019\2018_10_01_\[KTGH_2018_01-TŐL.xlsx]Munka1'!$F$2:$I$509,$AK$4,)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189" start="0" length="0">
      <dxf>
        <font>
          <b/>
          <sz val="11"/>
          <family val="2"/>
        </font>
        <alignment vertical="center"/>
      </dxf>
    </rfmt>
    <rcc rId="0" sId="2" dxf="1">
      <nc r="AK19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91">
        <f>+VLOOKUP(Y191,'\\sioffl3\Kapacitas\Kapacit_2\0_0_0_Kapacitások\1_Fizikai_kapacitás\2018_2019\2018_10_01_\[KTGH_2018_01-TŐL.xlsx]Munka1'!$F$2:$I$509,$AK$4,)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2">
        <f>+VLOOKUP(Y192,'\\sioffl3\Kapacitas\Kapacit_2\0_0_0_Kapacitások\1_Fizikai_kapacitás\2018_2019\2018_10_01_\[KTGH_2018_01-TŐL.xlsx]Munka1'!$F$2:$I$509,$AK$4,)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3">
        <f>+VLOOKUP(Y193,'\\sioffl3\Kapacitas\Kapacit_2\0_0_0_Kapacitások\1_Fizikai_kapacitás\2018_2019\2018_10_01_\[KTGH_2018_01-TŐL.xlsx]Munka1'!$F$2:$I$509,$AK$4,)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4">
        <f>+VLOOKUP(Y194,'\\sioffl3\Kapacitas\Kapacit_2\0_0_0_Kapacitások\1_Fizikai_kapacitás\2018_2019\2018_10_01_\[KTGH_2018_01-TŐL.xlsx]Munka1'!$F$2:$I$509,$AK$4,)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5">
        <f>+VLOOKUP(Y195,'\\sioffl3\Kapacitas\Kapacit_2\0_0_0_Kapacitások\1_Fizikai_kapacitás\2018_2019\2018_10_01_\[KTGH_2018_01-TŐL.xlsx]Munka1'!$F$2:$I$509,$AK$4,)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6">
        <f>+VLOOKUP(Y196,'\\sioffl3\Kapacitas\Kapacit_2\0_0_0_Kapacitások\1_Fizikai_kapacitás\2018_2019\2018_10_01_\[KTGH_2018_01-TŐL.xlsx]Munka1'!$F$2:$I$509,$AK$4,)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7">
        <f>+VLOOKUP(Y197,'\\sioffl3\Kapacitas\Kapacit_2\0_0_0_Kapacitások\1_Fizikai_kapacitás\2018_2019\2018_10_01_\[KTGH_2018_01-TŐL.xlsx]Munka1'!$F$2:$I$509,$AK$4,)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19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199">
        <f>+VLOOKUP(Y199,'\\sioffl3\Kapacitas\Kapacit_2\0_0_0_Kapacitások\1_Fizikai_kapacitás\2018_2019\2018_10_01_\[KTGH_2018_01-TŐL.xlsx]Munka1'!$F$2:$I$509,$AK$4,)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0">
        <f>+VLOOKUP(Y200,'\\sioffl3\Kapacitas\Kapacit_2\0_0_0_Kapacitások\1_Fizikai_kapacitás\2018_2019\2018_10_01_\[KTGH_2018_01-TŐL.xlsx]Munka1'!$F$2:$I$509,$AK$4,)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1">
        <f>+VLOOKUP(Y201,'\\sioffl3\Kapacitas\Kapacit_2\0_0_0_Kapacitások\1_Fizikai_kapacitás\2018_2019\2018_10_01_\[KTGH_2018_01-TŐL.xlsx]Munka1'!$F$2:$I$509,$AK$4,)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2">
        <f>+VLOOKUP(Y202,'\\sioffl3\Kapacitas\Kapacit_2\0_0_0_Kapacitások\1_Fizikai_kapacitás\2018_2019\2018_10_01_\[KTGH_2018_01-TŐL.xlsx]Munka1'!$F$2:$I$509,$AK$4,)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3">
        <f>+VLOOKUP(Y203,'\\sioffl3\Kapacitas\Kapacit_2\0_0_0_Kapacitások\1_Fizikai_kapacitás\2018_2019\2018_10_01_\[KTGH_2018_01-TŐL.xlsx]Munka1'!$F$2:$I$509,$AK$4,)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4">
        <f>+VLOOKUP(Y204,'\\sioffl3\Kapacitas\Kapacit_2\0_0_0_Kapacitások\1_Fizikai_kapacitás\2018_2019\2018_10_01_\[KTGH_2018_01-TŐL.xlsx]Munka1'!$F$2:$I$509,$AK$4,)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5">
        <f>+VLOOKUP(Y205,'\\sioffl3\Kapacitas\Kapacit_2\0_0_0_Kapacitások\1_Fizikai_kapacitás\2018_2019\2018_10_01_\[KTGH_2018_01-TŐL.xlsx]Munka1'!$F$2:$I$509,$AK$4,)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07">
        <f>+VLOOKUP(Y207,'\\sioffl3\Kapacitas\Kapacit_2\0_0_0_Kapacitások\1_Fizikai_kapacitás\2018_2019\2018_10_01_\[KTGH_2018_01-TŐL.xlsx]Munka1'!$F$2:$I$509,$AK$4,)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8">
        <f>+VLOOKUP(Y208,'\\sioffl3\Kapacitas\Kapacit_2\0_0_0_Kapacitások\1_Fizikai_kapacitás\2018_2019\2018_10_01_\[KTGH_2018_01-TŐL.xlsx]Munka1'!$F$2:$I$509,$AK$4,)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09">
        <f>+VLOOKUP(Y209,'\\sioffl3\Kapacitas\Kapacit_2\0_0_0_Kapacitások\1_Fizikai_kapacitás\2018_2019\2018_10_01_\[KTGH_2018_01-TŐL.xlsx]Munka1'!$F$2:$I$509,$AK$4,)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0">
        <f>+VLOOKUP(Y210,'\\sioffl3\Kapacitas\Kapacit_2\0_0_0_Kapacitások\1_Fizikai_kapacitás\2018_2019\2018_10_01_\[KTGH_2018_01-TŐL.xlsx]Munka1'!$F$2:$I$509,$AK$4,)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1">
        <f>+VLOOKUP(Y211,'\\sioffl3\Kapacitas\Kapacit_2\0_0_0_Kapacitások\1_Fizikai_kapacitás\2018_2019\2018_10_01_\[KTGH_2018_01-TŐL.xlsx]Munka1'!$F$2:$I$509,$AK$4,)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2">
        <f>+VLOOKUP(Y212,'\\sioffl3\Kapacitas\Kapacit_2\0_0_0_Kapacitások\1_Fizikai_kapacitás\2018_2019\2018_10_01_\[KTGH_2018_01-TŐL.xlsx]Munka1'!$F$2:$I$509,$AK$4,)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3">
        <f>+VLOOKUP(Y213,'\\sioffl3\Kapacitas\Kapacit_2\0_0_0_Kapacitások\1_Fizikai_kapacitás\2018_2019\2018_10_01_\[KTGH_2018_01-TŐL.xlsx]Munka1'!$F$2:$I$509,$AK$4,)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4">
        <f>+VLOOKUP(Y214,'\\sioffl3\Kapacitas\Kapacit_2\0_0_0_Kapacitások\1_Fizikai_kapacitás\2018_2019\2018_10_01_\[KTGH_2018_01-TŐL.xlsx]Munka1'!$F$2:$I$509,$AK$4,)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5">
        <f>+VLOOKUP(Y215,'\\sioffl3\Kapacitas\Kapacit_2\0_0_0_Kapacitások\1_Fizikai_kapacitás\2018_2019\2018_10_01_\[KTGH_2018_01-TŐL.xlsx]Munka1'!$F$2:$I$509,$AK$4,)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6">
        <f>+VLOOKUP(Y216,'\\sioffl3\Kapacitas\Kapacit_2\0_0_0_Kapacitások\1_Fizikai_kapacitás\2018_2019\2018_10_01_\[KTGH_2018_01-TŐL.xlsx]Munka1'!$F$2:$I$509,$AK$4,)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7">
        <f>+VLOOKUP(Y217,'\\sioffl3\Kapacitas\Kapacit_2\0_0_0_Kapacitások\1_Fizikai_kapacitás\2018_2019\2018_10_01_\[KTGH_2018_01-TŐL.xlsx]Munka1'!$F$2:$I$509,$AK$4,)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8">
        <f>+VLOOKUP(Y218,'\\sioffl3\Kapacitas\Kapacit_2\0_0_0_Kapacitások\1_Fizikai_kapacitás\2018_2019\2018_10_01_\[KTGH_2018_01-TŐL.xlsx]Munka1'!$F$2:$I$509,$AK$4,)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19">
        <f>+VLOOKUP(Y219,'\\sioffl3\Kapacitas\Kapacit_2\0_0_0_Kapacitások\1_Fizikai_kapacitás\2018_2019\2018_10_01_\[KTGH_2018_01-TŐL.xlsx]Munka1'!$F$2:$I$509,$AK$4,)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0">
        <f>+VLOOKUP(Y220,'\\sioffl3\Kapacitas\Kapacit_2\0_0_0_Kapacitások\1_Fizikai_kapacitás\2018_2019\2018_10_01_\[KTGH_2018_01-TŐL.xlsx]Munka1'!$F$2:$I$509,$AK$4,)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1">
        <f>+VLOOKUP(Y221,'\\sioffl3\Kapacitas\Kapacit_2\0_0_0_Kapacitások\1_Fizikai_kapacitás\2018_2019\2018_10_01_\[KTGH_2018_01-TŐL.xlsx]Munka1'!$F$2:$I$509,$AK$4,)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22" start="0" length="0">
      <dxf>
        <font>
          <b/>
          <sz val="11"/>
          <family val="2"/>
        </font>
        <alignment vertical="center"/>
      </dxf>
    </rfmt>
    <rcc rId="0" sId="2" dxf="1">
      <nc r="AK223">
        <f>+VLOOKUP(Y223,'\\sioffl3\Kapacitas\Kapacit_2\0_0_0_Kapacitások\1_Fizikai_kapacitás\2018_2019\2018_10_01_\[KTGH_2018_01-TŐL.xlsx]Munka1'!$F$2:$I$509,$AK$4,)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4">
        <f>+VLOOKUP(Y224,'\\sioffl3\Kapacitas\Kapacit_2\0_0_0_Kapacitások\1_Fizikai_kapacitás\2018_2019\2018_10_01_\[KTGH_2018_01-TŐL.xlsx]Munka1'!$F$2:$I$509,$AK$4,)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26">
        <f>+VLOOKUP(Y226,'\\sioffl3\Kapacitas\Kapacit_2\0_0_0_Kapacitások\1_Fizikai_kapacitás\2018_2019\2018_10_01_\[KTGH_2018_01-TŐL.xlsx]Munka1'!$F$2:$I$509,$AK$4,)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7">
        <f>+VLOOKUP(Y227,'\\sioffl3\Kapacitas\Kapacit_2\0_0_0_Kapacitások\1_Fizikai_kapacitás\2018_2019\2018_10_01_\[KTGH_2018_01-TŐL.xlsx]Munka1'!$F$2:$I$509,$AK$4,)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8">
        <f>+VLOOKUP(Y228,'\\sioffl3\Kapacitas\Kapacit_2\0_0_0_Kapacitások\1_Fizikai_kapacitás\2018_2019\2018_10_01_\[KTGH_2018_01-TŐL.xlsx]Munka1'!$F$2:$I$509,$AK$4,)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29">
        <f>+VLOOKUP(Y229,'\\sioffl3\Kapacitas\Kapacit_2\0_0_0_Kapacitások\1_Fizikai_kapacitás\2018_2019\2018_10_01_\[KTGH_2018_01-TŐL.xlsx]Munka1'!$F$2:$I$509,$AK$4,)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0">
        <f>+VLOOKUP(Y230,'\\sioffl3\Kapacitas\Kapacit_2\0_0_0_Kapacitások\1_Fizikai_kapacitás\2018_2019\2018_10_01_\[KTGH_2018_01-TŐL.xlsx]Munka1'!$F$2:$I$509,$AK$4,)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1">
        <f>+VLOOKUP(Y231,'\\sioffl3\Kapacitas\Kapacit_2\0_0_0_Kapacitások\1_Fizikai_kapacitás\2018_2019\2018_10_01_\[KTGH_2018_01-TŐL.xlsx]Munka1'!$F$2:$I$509,$AK$4,)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2">
        <f>+VLOOKUP(Y232,'\\sioffl3\Kapacitas\Kapacit_2\0_0_0_Kapacitások\1_Fizikai_kapacitás\2018_2019\2018_10_01_\[KTGH_2018_01-TŐL.xlsx]Munka1'!$F$2:$I$509,$AK$4,)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3">
        <f>+VLOOKUP(Y233,'\\sioffl3\Kapacitas\Kapacit_2\0_0_0_Kapacitások\1_Fizikai_kapacitás\2018_2019\2018_10_01_\[KTGH_2018_01-TŐL.xlsx]Munka1'!$F$2:$I$509,$AK$4,)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35">
        <f>+VLOOKUP(Y235,'\\sioffl3\Kapacitas\Kapacit_2\0_0_0_Kapacitások\1_Fizikai_kapacitás\2018_2019\2018_10_01_\[KTGH_2018_01-TŐL.xlsx]Munka1'!$F$2:$I$509,$AK$4,)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6">
        <f>+VLOOKUP(Y236,'\\sioffl3\Kapacitas\Kapacit_2\0_0_0_Kapacitások\1_Fizikai_kapacitás\2018_2019\2018_10_01_\[KTGH_2018_01-TŐL.xlsx]Munka1'!$F$2:$I$509,$AK$4,)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7">
        <f>+VLOOKUP(Y237,'\\sioffl3\Kapacitas\Kapacit_2\0_0_0_Kapacitások\1_Fizikai_kapacitás\2018_2019\2018_10_01_\[KTGH_2018_01-TŐL.xlsx]Munka1'!$F$2:$I$509,$AK$4,)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8">
        <f>+VLOOKUP(Y238,'\\sioffl3\Kapacitas\Kapacit_2\0_0_0_Kapacitások\1_Fizikai_kapacitás\2018_2019\2018_10_01_\[KTGH_2018_01-TŐL.xlsx]Munka1'!$F$2:$I$509,$AK$4,)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39">
        <f>+VLOOKUP(Y239,'\\sioffl3\Kapacitas\Kapacit_2\0_0_0_Kapacitások\1_Fizikai_kapacitás\2018_2019\2018_10_01_\[KTGH_2018_01-TŐL.xlsx]Munka1'!$F$2:$I$509,$AK$4,)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0">
        <f>+VLOOKUP(Y240,'\\sioffl3\Kapacitas\Kapacit_2\0_0_0_Kapacitások\1_Fizikai_kapacitás\2018_2019\2018_10_01_\[KTGH_2018_01-TŐL.xlsx]Munka1'!$F$2:$I$509,$AK$4,)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1">
        <f>+VLOOKUP(Y241,'\\sioffl3\Kapacitas\Kapacit_2\0_0_0_Kapacitások\1_Fizikai_kapacitás\2018_2019\2018_10_01_\[KTGH_2018_01-TŐL.xlsx]Munka1'!$F$2:$I$509,$AK$4,)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2">
        <f>+VLOOKUP(Y242,'\\sioffl3\Kapacitas\Kapacit_2\0_0_0_Kapacitások\1_Fizikai_kapacitás\2018_2019\2018_10_01_\[KTGH_2018_01-TŐL.xlsx]Munka1'!$F$2:$I$509,$AK$4,)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3">
        <f>+VLOOKUP(Y243,'\\sioffl3\Kapacitas\Kapacit_2\0_0_0_Kapacitások\1_Fizikai_kapacitás\2018_2019\2018_10_01_\[KTGH_2018_01-TŐL.xlsx]Munka1'!$F$2:$I$509,$AK$4,)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4">
        <f>+VLOOKUP(Y244,'\\sioffl3\Kapacitas\Kapacit_2\0_0_0_Kapacitások\1_Fizikai_kapacitás\2018_2019\2018_10_01_\[KTGH_2018_01-TŐL.xlsx]Munka1'!$F$2:$I$509,$AK$4,)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5">
        <f>+VLOOKUP(Y245,'\\sioffl3\Kapacitas\Kapacit_2\0_0_0_Kapacitások\1_Fizikai_kapacitás\2018_2019\2018_10_01_\[KTGH_2018_01-TŐL.xlsx]Munka1'!$F$2:$I$509,$AK$4,)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6">
        <f>+VLOOKUP(Y246,'\\sioffl3\Kapacitas\Kapacit_2\0_0_0_Kapacitások\1_Fizikai_kapacitás\2018_2019\2018_10_01_\[KTGH_2018_01-TŐL.xlsx]Munka1'!$F$2:$I$509,$AK$4,)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48">
        <f>+VLOOKUP(Y248,'\\sioffl3\Kapacitas\Kapacit_2\0_0_0_Kapacitások\1_Fizikai_kapacitás\2018_2019\2018_10_01_\[KTGH_2018_01-TŐL.xlsx]Munka1'!$F$2:$I$509,$AK$4,)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49">
        <f>+VLOOKUP(Y249,'\\sioffl3\Kapacitas\Kapacit_2\0_0_0_Kapacitások\1_Fizikai_kapacitás\2018_2019\2018_10_01_\[KTGH_2018_01-TŐL.xlsx]Munka1'!$F$2:$I$509,$AK$4,)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51">
        <f>+VLOOKUP(Y251,'\\sioffl3\Kapacitas\Kapacit_2\0_0_0_Kapacitások\1_Fizikai_kapacitás\2018_2019\2018_10_01_\[KTGH_2018_01-TŐL.xlsx]Munka1'!$F$2:$I$509,$AK$4,)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2">
        <f>+VLOOKUP(Y252,'\\sioffl3\Kapacitas\Kapacit_2\0_0_0_Kapacitások\1_Fizikai_kapacitás\2018_2019\2018_10_01_\[KTGH_2018_01-TŐL.xlsx]Munka1'!$F$2:$I$509,$AK$4,)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3">
        <f>+VLOOKUP(Y253,'\\sioffl3\Kapacitas\Kapacit_2\0_0_0_Kapacitások\1_Fizikai_kapacitás\2018_2019\2018_10_01_\[KTGH_2018_01-TŐL.xlsx]Munka1'!$F$2:$I$509,$AK$4,)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4">
        <f>+VLOOKUP(Y254,'\\sioffl3\Kapacitas\Kapacit_2\0_0_0_Kapacitások\1_Fizikai_kapacitás\2018_2019\2018_10_01_\[KTGH_2018_01-TŐL.xlsx]Munka1'!$F$2:$I$509,$AK$4,)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5">
        <f>+VLOOKUP(Y255,'\\sioffl3\Kapacitas\Kapacit_2\0_0_0_Kapacitások\1_Fizikai_kapacitás\2018_2019\2018_10_01_\[KTGH_2018_01-TŐL.xlsx]Munka1'!$F$2:$I$509,$AK$4,)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6">
        <f>+VLOOKUP(Y256,'\\sioffl3\Kapacitas\Kapacit_2\0_0_0_Kapacitások\1_Fizikai_kapacitás\2018_2019\2018_10_01_\[KTGH_2018_01-TŐL.xlsx]Munka1'!$F$2:$I$509,$AK$4,)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57">
        <f>+VLOOKUP(Y257,'\\sioffl3\Kapacitas\Kapacit_2\0_0_0_Kapacitások\1_Fizikai_kapacitás\2018_2019\2018_10_01_\[KTGH_2018_01-TŐL.xlsx]Munka1'!$F$2:$I$509,$AK$4,)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58" start="0" length="0">
      <dxf>
        <font>
          <b/>
          <sz val="11"/>
          <family val="2"/>
        </font>
        <alignment vertical="center"/>
      </dxf>
    </rfmt>
    <rcc rId="0" sId="2" dxf="1">
      <nc r="AK259">
        <f>+VLOOKUP(Y259,'\\sioffl3\Kapacitas\Kapacit_2\0_0_0_Kapacitások\1_Fizikai_kapacitás\2018_2019\2018_10_01_\[KTGH_2018_01-TŐL.xlsx]Munka1'!$F$2:$I$509,$AK$4,)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0">
        <f>+VLOOKUP(Y260,'\\sioffl3\Kapacitas\Kapacit_2\0_0_0_Kapacitások\1_Fizikai_kapacitás\2018_2019\2018_10_01_\[KTGH_2018_01-TŐL.xlsx]Munka1'!$F$2:$I$509,$AK$4,)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1">
        <f>+VLOOKUP(Y261,'\\sioffl3\Kapacitas\Kapacit_2\0_0_0_Kapacitások\1_Fizikai_kapacitás\2018_2019\2018_10_01_\[KTGH_2018_01-TŐL.xlsx]Munka1'!$F$2:$I$509,$AK$4,)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2">
        <f>+VLOOKUP(Y262,'\\sioffl3\Kapacitas\Kapacit_2\0_0_0_Kapacitások\1_Fizikai_kapacitás\2018_2019\2018_10_01_\[KTGH_2018_01-TŐL.xlsx]Munka1'!$F$2:$I$509,$AK$4,)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3">
        <f>+VLOOKUP(Y263,'\\sioffl3\Kapacitas\Kapacit_2\0_0_0_Kapacitások\1_Fizikai_kapacitás\2018_2019\2018_10_01_\[KTGH_2018_01-TŐL.xlsx]Munka1'!$F$2:$I$509,$AK$4,)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4">
        <f>+VLOOKUP(Y264,'\\sioffl3\Kapacitas\Kapacit_2\0_0_0_Kapacitások\1_Fizikai_kapacitás\2018_2019\2018_10_01_\[KTGH_2018_01-TŐL.xlsx]Munka1'!$F$2:$I$509,$AK$4,)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5">
        <f>+VLOOKUP(Y265,'\\sioffl3\Kapacitas\Kapacit_2\0_0_0_Kapacitások\1_Fizikai_kapacitás\2018_2019\2018_10_01_\[KTGH_2018_01-TŐL.xlsx]Munka1'!$F$2:$I$509,$AK$4,)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67">
        <f>+VLOOKUP(Y267,'\\sioffl3\Kapacitas\Kapacit_2\0_0_0_Kapacitások\1_Fizikai_kapacitás\2018_2019\2018_10_01_\[KTGH_2018_01-TŐL.xlsx]Munka1'!$F$2:$I$509,$AK$4,)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8">
        <f>+VLOOKUP(Y268,'\\sioffl3\Kapacitas\Kapacit_2\0_0_0_Kapacitások\1_Fizikai_kapacitás\2018_2019\2018_10_01_\[KTGH_2018_01-TŐL.xlsx]Munka1'!$F$2:$I$509,$AK$4,)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69">
        <f>+VLOOKUP(Y269,'\\sioffl3\Kapacitas\Kapacit_2\0_0_0_Kapacitások\1_Fizikai_kapacitás\2018_2019\2018_10_01_\[KTGH_2018_01-TŐL.xlsx]Munka1'!$F$2:$I$509,$AK$4,)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0">
        <f>+VLOOKUP(Y270,'\\sioffl3\Kapacitas\Kapacit_2\0_0_0_Kapacitások\1_Fizikai_kapacitás\2018_2019\2018_10_01_\[KTGH_2018_01-TŐL.xlsx]Munka1'!$F$2:$I$509,$AK$4,)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1">
        <f>+VLOOKUP(Y271,'\\sioffl3\Kapacitas\Kapacit_2\0_0_0_Kapacitások\1_Fizikai_kapacitás\2018_2019\2018_10_01_\[KTGH_2018_01-TŐL.xlsx]Munka1'!$F$2:$I$509,$AK$4,)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2">
        <f>+VLOOKUP(Y272,'\\sioffl3\Kapacitas\Kapacit_2\0_0_0_Kapacitások\1_Fizikai_kapacitás\2018_2019\2018_10_01_\[KTGH_2018_01-TŐL.xlsx]Munka1'!$F$2:$I$509,$AK$4,)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273" start="0" length="0">
      <dxf>
        <font>
          <b/>
          <sz val="11"/>
          <family val="2"/>
        </font>
        <alignment vertical="center"/>
      </dxf>
    </rfmt>
    <rcc rId="0" sId="2" dxf="1">
      <nc r="AK274">
        <f>+VLOOKUP(Y274,'\\sioffl3\Kapacitas\Kapacit_2\0_0_0_Kapacitások\1_Fizikai_kapacitás\2018_2019\2018_10_01_\[KTGH_2018_01-TŐL.xlsx]Munka1'!$F$2:$I$509,$AK$4,)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5">
        <f>+VLOOKUP(Y275,'\\sioffl3\Kapacitas\Kapacit_2\0_0_0_Kapacitások\1_Fizikai_kapacitás\2018_2019\2018_10_01_\[KTGH_2018_01-TŐL.xlsx]Munka1'!$F$2:$I$509,$AK$4,)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6">
        <f>+VLOOKUP(Y276,'\\sioffl3\Kapacitas\Kapacit_2\0_0_0_Kapacitások\1_Fizikai_kapacitás\2018_2019\2018_10_01_\[KTGH_2018_01-TŐL.xlsx]Munka1'!$F$2:$I$509,$AK$4,)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7">
        <f>+VLOOKUP(Y277,'\\sioffl3\Kapacitas\Kapacit_2\0_0_0_Kapacitások\1_Fizikai_kapacitás\2018_2019\2018_10_01_\[KTGH_2018_01-TŐL.xlsx]Munka1'!$F$2:$I$509,$AK$4,)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8">
        <f>+VLOOKUP(Y278,'\\sioffl3\Kapacitas\Kapacit_2\0_0_0_Kapacitások\1_Fizikai_kapacitás\2018_2019\2018_10_01_\[KTGH_2018_01-TŐL.xlsx]Munka1'!$F$2:$I$509,$AK$4,)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79">
        <f>+VLOOKUP(Y279,'\\sioffl3\Kapacitas\Kapacit_2\0_0_0_Kapacitások\1_Fizikai_kapacitás\2018_2019\2018_10_01_\[KTGH_2018_01-TŐL.xlsx]Munka1'!$F$2:$I$509,$AK$4,)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0">
        <f>+VLOOKUP(Y280,'\\sioffl3\Kapacitas\Kapacit_2\0_0_0_Kapacitások\1_Fizikai_kapacitás\2018_2019\2018_10_01_\[KTGH_2018_01-TŐL.xlsx]Munka1'!$F$2:$I$509,$AK$4,)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1">
        <f>+VLOOKUP(Y281,'\\sioffl3\Kapacitas\Kapacit_2\0_0_0_Kapacitások\1_Fizikai_kapacitás\2018_2019\2018_10_01_\[KTGH_2018_01-TŐL.xlsx]Munka1'!$F$2:$I$509,$AK$4,)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2">
        <f>+VLOOKUP(Y282,'\\sioffl3\Kapacitas\Kapacit_2\0_0_0_Kapacitások\1_Fizikai_kapacitás\2018_2019\2018_10_01_\[KTGH_2018_01-TŐL.xlsx]Munka1'!$F$2:$I$509,$AK$4,)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3">
        <f>+VLOOKUP(Y283,'\\sioffl3\Kapacitas\Kapacit_2\0_0_0_Kapacitások\1_Fizikai_kapacitás\2018_2019\2018_10_01_\[KTGH_2018_01-TŐL.xlsx]Munka1'!$F$2:$I$509,$AK$4,)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4">
        <f>+VLOOKUP(Y284,'\\sioffl3\Kapacitas\Kapacit_2\0_0_0_Kapacitások\1_Fizikai_kapacitás\2018_2019\2018_10_01_\[KTGH_2018_01-TŐL.xlsx]Munka1'!$F$2:$I$509,$AK$4,)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5">
        <f>+VLOOKUP(Y285,'\\sioffl3\Kapacitas\Kapacit_2\0_0_0_Kapacitások\1_Fizikai_kapacitás\2018_2019\2018_10_01_\[KTGH_2018_01-TŐL.xlsx]Munka1'!$F$2:$I$509,$AK$4,)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6">
        <f>+VLOOKUP(Y286,'\\sioffl3\Kapacitas\Kapacit_2\0_0_0_Kapacitások\1_Fizikai_kapacitás\2018_2019\2018_10_01_\[KTGH_2018_01-TŐL.xlsx]Munka1'!$F$2:$I$509,$AK$4,)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7">
        <f>+VLOOKUP(Y287,'\\sioffl3\Kapacitas\Kapacit_2\0_0_0_Kapacitások\1_Fizikai_kapacitás\2018_2019\2018_10_01_\[KTGH_2018_01-TŐL.xlsx]Munka1'!$F$2:$I$509,$AK$4,)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8">
        <f>+VLOOKUP(Y288,'\\sioffl3\Kapacitas\Kapacit_2\0_0_0_Kapacitások\1_Fizikai_kapacitás\2018_2019\2018_10_01_\[KTGH_2018_01-TŐL.xlsx]Munka1'!$F$2:$I$509,$AK$4,)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89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90">
        <f>+VLOOKUP(Y290,'\\sioffl3\Kapacitas\Kapacit_2\0_0_0_Kapacitások\1_Fizikai_kapacitás\2018_2019\2018_10_01_\[KTGH_2018_01-TŐL.xlsx]Munka1'!$F$2:$I$509,$AK$4,)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1">
        <f>+VLOOKUP(Y291,'\\sioffl3\Kapacitas\Kapacit_2\0_0_0_Kapacitások\1_Fizikai_kapacitás\2018_2019\2018_10_01_\[KTGH_2018_01-TŐL.xlsx]Munka1'!$F$2:$I$509,$AK$4,)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2">
        <f>+VLOOKUP(Y292,'\\sioffl3\Kapacitas\Kapacit_2\0_0_0_Kapacitások\1_Fizikai_kapacitás\2018_2019\2018_10_01_\[KTGH_2018_01-TŐL.xlsx]Munka1'!$F$2:$I$509,$AK$4,)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3">
        <f>+VLOOKUP(Y293,'\\sioffl3\Kapacitas\Kapacit_2\0_0_0_Kapacitások\1_Fizikai_kapacitás\2018_2019\2018_10_01_\[KTGH_2018_01-TŐL.xlsx]Munka1'!$F$2:$I$509,$AK$4,)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4">
        <f>+VLOOKUP(Y294,'\\sioffl3\Kapacitas\Kapacit_2\0_0_0_Kapacitások\1_Fizikai_kapacitás\2018_2019\2018_10_01_\[KTGH_2018_01-TŐL.xlsx]Munka1'!$F$2:$I$509,$AK$4,)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5">
        <f>+VLOOKUP(Y295,'\\sioffl3\Kapacitas\Kapacit_2\0_0_0_Kapacitások\1_Fizikai_kapacitás\2018_2019\2018_10_01_\[KTGH_2018_01-TŐL.xlsx]Munka1'!$F$2:$I$509,$AK$4,)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97">
        <f>+VLOOKUP(Y297,'\\sioffl3\Kapacitas\Kapacit_2\0_0_0_Kapacitások\1_Fizikai_kapacitás\2018_2019\2018_10_01_\[KTGH_2018_01-TŐL.xlsx]Munka1'!$F$2:$I$509,$AK$4,)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8">
        <f>+VLOOKUP(Y298,'\\sioffl3\Kapacitas\Kapacit_2\0_0_0_Kapacitások\1_Fizikai_kapacitás\2018_2019\2018_10_01_\[KTGH_2018_01-TŐL.xlsx]Munka1'!$F$2:$I$509,$AK$4,)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299">
        <f>+VLOOKUP(Y299,'\\sioffl3\Kapacitas\Kapacit_2\0_0_0_Kapacitások\1_Fizikai_kapacitás\2018_2019\2018_10_01_\[KTGH_2018_01-TŐL.xlsx]Munka1'!$F$2:$I$509,$AK$4,)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0">
        <f>+VLOOKUP(Y300,'\\sioffl3\Kapacitas\Kapacit_2\0_0_0_Kapacitások\1_Fizikai_kapacitás\2018_2019\2018_10_01_\[KTGH_2018_01-TŐL.xlsx]Munka1'!$F$2:$I$509,$AK$4,)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1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02">
        <f>+VLOOKUP(Y302,'\\sioffl3\Kapacitas\Kapacit_2\0_0_0_Kapacitások\1_Fizikai_kapacitás\2018_2019\2018_10_01_\[KTGH_2018_01-TŐL.xlsx]Munka1'!$F$2:$I$509,$AK$4,)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3">
        <f>+VLOOKUP(Y303,'\\sioffl3\Kapacitas\Kapacit_2\0_0_0_Kapacitások\1_Fizikai_kapacitás\2018_2019\2018_10_01_\[KTGH_2018_01-TŐL.xlsx]Munka1'!$F$2:$I$509,$AK$4,)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4">
        <f>+VLOOKUP(Y304,'\\sioffl3\Kapacitas\Kapacit_2\0_0_0_Kapacitások\1_Fizikai_kapacitás\2018_2019\2018_10_01_\[KTGH_2018_01-TŐL.xlsx]Munka1'!$F$2:$I$509,$AK$4,)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5">
        <f>+VLOOKUP(Y305,'\\sioffl3\Kapacitas\Kapacit_2\0_0_0_Kapacitások\1_Fizikai_kapacitás\2018_2019\2018_10_01_\[KTGH_2018_01-TŐL.xlsx]Munka1'!$F$2:$I$509,$AK$4,)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6">
        <f>+VLOOKUP(Y306,'\\sioffl3\Kapacitas\Kapacit_2\0_0_0_Kapacitások\1_Fizikai_kapacitás\2018_2019\2018_10_01_\[KTGH_2018_01-TŐL.xlsx]Munka1'!$F$2:$I$509,$AK$4,)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7">
        <f>+VLOOKUP(Y307,'\\sioffl3\Kapacitas\Kapacit_2\0_0_0_Kapacitások\1_Fizikai_kapacitás\2018_2019\2018_10_01_\[KTGH_2018_01-TŐL.xlsx]Munka1'!$F$2:$I$509,$AK$4,)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8">
        <f>+VLOOKUP(Y308,'\\sioffl3\Kapacitas\Kapacit_2\0_0_0_Kapacitások\1_Fizikai_kapacitás\2018_2019\2018_10_01_\[KTGH_2018_01-TŐL.xlsx]Munka1'!$F$2:$I$509,$AK$4,)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09">
        <f>+VLOOKUP(Y309,'\\sioffl3\Kapacitas\Kapacit_2\0_0_0_Kapacitások\1_Fizikai_kapacitás\2018_2019\2018_10_01_\[KTGH_2018_01-TŐL.xlsx]Munka1'!$F$2:$I$509,$AK$4,)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0">
        <f>+VLOOKUP(Y310,'\\sioffl3\Kapacitas\Kapacit_2\0_0_0_Kapacitások\1_Fizikai_kapacitás\2018_2019\2018_10_01_\[KTGH_2018_01-TŐL.xlsx]Munka1'!$F$2:$I$509,$AK$4,)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1">
        <f>+VLOOKUP(Y311,'\\sioffl3\Kapacitas\Kapacit_2\0_0_0_Kapacitások\1_Fizikai_kapacitás\2018_2019\2018_10_01_\[KTGH_2018_01-TŐL.xlsx]Munka1'!$F$2:$I$509,$AK$4,)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2">
        <f>+VLOOKUP(Y312,'\\sioffl3\Kapacitas\Kapacit_2\0_0_0_Kapacitások\1_Fizikai_kapacitás\2018_2019\2018_10_01_\[KTGH_2018_01-TŐL.xlsx]Munka1'!$F$2:$I$509,$AK$4,)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3">
        <f>+VLOOKUP(Y313,'\\sioffl3\Kapacitas\Kapacit_2\0_0_0_Kapacitások\1_Fizikai_kapacitás\2018_2019\2018_10_01_\[KTGH_2018_01-TŐL.xlsx]Munka1'!$F$2:$I$509,$AK$4,)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4">
        <f>+VLOOKUP(Y314,'\\sioffl3\Kapacitas\Kapacit_2\0_0_0_Kapacitások\1_Fizikai_kapacitás\2018_2019\2018_10_01_\[KTGH_2018_01-TŐL.xlsx]Munka1'!$F$2:$I$509,$AK$4,)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5">
        <f>+VLOOKUP(Y315,'\\sioffl3\Kapacitas\Kapacit_2\0_0_0_Kapacitások\1_Fizikai_kapacitás\2018_2019\2018_10_01_\[KTGH_2018_01-TŐL.xlsx]Munka1'!$F$2:$I$509,$AK$4,)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17">
        <f>+VLOOKUP(Y317,'\\sioffl3\Kapacitas\Kapacit_2\0_0_0_Kapacitások\1_Fizikai_kapacitás\2018_2019\2018_10_01_\[KTGH_2018_01-TŐL.xlsx]Munka1'!$F$2:$I$509,$AK$4,)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8">
        <f>+VLOOKUP(Y318,'\\sioffl3\Kapacitas\Kapacit_2\0_0_0_Kapacitások\1_Fizikai_kapacitás\2018_2019\2018_10_01_\[KTGH_2018_01-TŐL.xlsx]Munka1'!$F$2:$I$509,$AK$4,)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19">
        <f>+VLOOKUP(Y319,'\\sioffl3\Kapacitas\Kapacit_2\0_0_0_Kapacitások\1_Fizikai_kapacitás\2018_2019\2018_10_01_\[KTGH_2018_01-TŐL.xlsx]Munka1'!$F$2:$I$509,$AK$4,)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0">
        <f>+VLOOKUP(Y320,'\\sioffl3\Kapacitas\Kapacit_2\0_0_0_Kapacitások\1_Fizikai_kapacitás\2018_2019\2018_10_01_\[KTGH_2018_01-TŐL.xlsx]Munka1'!$F$2:$I$509,$AK$4,)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1">
        <f>+VLOOKUP(Y321,'\\sioffl3\Kapacitas\Kapacit_2\0_0_0_Kapacitások\1_Fizikai_kapacitás\2018_2019\2018_10_01_\[KTGH_2018_01-TŐL.xlsx]Munka1'!$F$2:$I$509,$AK$4,)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2">
        <f>+VLOOKUP(Y322,'\\sioffl3\Kapacitas\Kapacit_2\0_0_0_Kapacitások\1_Fizikai_kapacitás\2018_2019\2018_10_01_\[KTGH_2018_01-TŐL.xlsx]Munka1'!$F$2:$I$509,$AK$4,)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3">
        <f>+VLOOKUP(Y323,'\\sioffl3\Kapacitas\Kapacit_2\0_0_0_Kapacitások\1_Fizikai_kapacitás\2018_2019\2018_10_01_\[KTGH_2018_01-TŐL.xlsx]Munka1'!$F$2:$I$509,$AK$4,)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4">
        <f>+VLOOKUP(Y324,'\\sioffl3\Kapacitas\Kapacit_2\0_0_0_Kapacitások\1_Fizikai_kapacitás\2018_2019\2018_10_01_\[KTGH_2018_01-TŐL.xlsx]Munka1'!$F$2:$I$509,$AK$4,)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26">
        <f>+VLOOKUP(Y326,'\\sioffl3\Kapacitas\Kapacit_2\0_0_0_Kapacitások\1_Fizikai_kapacitás\2018_2019\2018_10_01_\[KTGH_2018_01-TŐL.xlsx]Munka1'!$F$2:$I$509,$AK$4,)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7">
        <f>+VLOOKUP(Y327,'\\sioffl3\Kapacitas\Kapacit_2\0_0_0_Kapacitások\1_Fizikai_kapacitás\2018_2019\2018_10_01_\[KTGH_2018_01-TŐL.xlsx]Munka1'!$F$2:$I$509,$AK$4,)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8">
        <f>+VLOOKUP(Y328,'\\sioffl3\Kapacitas\Kapacit_2\0_0_0_Kapacitások\1_Fizikai_kapacitás\2018_2019\2018_10_01_\[KTGH_2018_01-TŐL.xlsx]Munka1'!$F$2:$I$509,$AK$4,)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29">
        <f>+VLOOKUP(Y329,'\\sioffl3\Kapacitas\Kapacit_2\0_0_0_Kapacitások\1_Fizikai_kapacitás\2018_2019\2018_10_01_\[KTGH_2018_01-TŐL.xlsx]Munka1'!$F$2:$I$509,$AK$4,)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0">
        <f>+VLOOKUP(Y330,'\\sioffl3\Kapacitas\Kapacit_2\0_0_0_Kapacitások\1_Fizikai_kapacitás\2018_2019\2018_10_01_\[KTGH_2018_01-TŐL.xlsx]Munka1'!$F$2:$I$509,$AK$4,)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1">
        <f>+VLOOKUP(Y331,'\\sioffl3\Kapacitas\Kapacit_2\0_0_0_Kapacitások\1_Fizikai_kapacitás\2018_2019\2018_10_01_\[KTGH_2018_01-TŐL.xlsx]Munka1'!$F$2:$I$509,$AK$4,)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2">
        <f>+VLOOKUP(Y332,'\\sioffl3\Kapacitas\Kapacit_2\0_0_0_Kapacitások\1_Fizikai_kapacitás\2018_2019\2018_10_01_\[KTGH_2018_01-TŐL.xlsx]Munka1'!$F$2:$I$509,$AK$4,)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3">
        <f>+VLOOKUP(Y333,'\\sioffl3\Kapacitas\Kapacit_2\0_0_0_Kapacitások\1_Fizikai_kapacitás\2018_2019\2018_10_01_\[KTGH_2018_01-TŐL.xlsx]Munka1'!$F$2:$I$509,$AK$4,)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4">
        <f>+VLOOKUP(Y334,'\\sioffl3\Kapacitas\Kapacit_2\0_0_0_Kapacitások\1_Fizikai_kapacitás\2018_2019\2018_10_01_\[KTGH_2018_01-TŐL.xlsx]Munka1'!$F$2:$I$509,$AK$4,)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5">
        <f>+VLOOKUP(Y335,'\\sioffl3\Kapacitas\Kapacit_2\0_0_0_Kapacitások\1_Fizikai_kapacitás\2018_2019\2018_10_01_\[KTGH_2018_01-TŐL.xlsx]Munka1'!$F$2:$I$509,$AK$4,)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6">
        <f>+VLOOKUP(Y336,'\\sioffl3\Kapacitas\Kapacit_2\0_0_0_Kapacitások\1_Fizikai_kapacitás\2018_2019\2018_10_01_\[KTGH_2018_01-TŐL.xlsx]Munka1'!$F$2:$I$509,$AK$4,)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7">
        <f>+VLOOKUP(Y337,'\\sioffl3\Kapacitas\Kapacit_2\0_0_0_Kapacitások\1_Fizikai_kapacitás\2018_2019\2018_10_01_\[KTGH_2018_01-TŐL.xlsx]Munka1'!$F$2:$I$509,$AK$4,)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8">
        <f>+VLOOKUP(Y338,'\\sioffl3\Kapacitas\Kapacit_2\0_0_0_Kapacitások\1_Fizikai_kapacitás\2018_2019\2018_10_01_\[KTGH_2018_01-TŐL.xlsx]Munka1'!$F$2:$I$509,$AK$4,)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39">
        <f>+VLOOKUP(Y339,'\\sioffl3\Kapacitas\Kapacit_2\0_0_0_Kapacitások\1_Fizikai_kapacitás\2018_2019\2018_10_01_\[KTGH_2018_01-TŐL.xlsx]Munka1'!$F$2:$I$509,$AK$4,)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0">
        <f>+VLOOKUP(Y340,'\\sioffl3\Kapacitas\Kapacit_2\0_0_0_Kapacitások\1_Fizikai_kapacitás\2018_2019\2018_10_01_\[KTGH_2018_01-TŐL.xlsx]Munka1'!$F$2:$I$509,$AK$4,)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1">
        <f>+VLOOKUP(Y341,'\\sioffl3\Kapacitas\Kapacit_2\0_0_0_Kapacitások\1_Fizikai_kapacitás\2018_2019\2018_10_01_\[KTGH_2018_01-TŐL.xlsx]Munka1'!$F$2:$I$509,$AK$4,)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2">
        <f>+VLOOKUP(Y342,'\\sioffl3\Kapacitas\Kapacit_2\0_0_0_Kapacitások\1_Fizikai_kapacitás\2018_2019\2018_10_01_\[KTGH_2018_01-TŐL.xlsx]Munka1'!$F$2:$I$509,$AK$4,)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44">
        <f>+VLOOKUP(Y344,'\\sioffl3\Kapacitas\Kapacit_2\0_0_0_Kapacitások\1_Fizikai_kapacitás\2018_2019\2018_10_01_\[KTGH_2018_01-TŐL.xlsx]Munka1'!$F$2:$I$509,$AK$4,)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5">
        <f>+VLOOKUP(Y345,'\\sioffl3\Kapacitas\Kapacit_2\0_0_0_Kapacitások\1_Fizikai_kapacitás\2018_2019\2018_10_01_\[KTGH_2018_01-TŐL.xlsx]Munka1'!$F$2:$I$509,$AK$4,)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6">
        <f>+VLOOKUP(Y346,'\\sioffl3\Kapacitas\Kapacit_2\0_0_0_Kapacitások\1_Fizikai_kapacitás\2018_2019\2018_10_01_\[KTGH_2018_01-TŐL.xlsx]Munka1'!$F$2:$I$509,$AK$4,)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7">
        <f>+VLOOKUP(Y347,'\\sioffl3\Kapacitas\Kapacit_2\0_0_0_Kapacitások\1_Fizikai_kapacitás\2018_2019\2018_10_01_\[KTGH_2018_01-TŐL.xlsx]Munka1'!$F$2:$I$509,$AK$4,)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4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49">
        <f>+VLOOKUP(Y349,'\\sioffl3\Kapacitas\Kapacit_2\0_0_0_Kapacitások\1_Fizikai_kapacitás\2018_2019\2018_10_01_\[KTGH_2018_01-TŐL.xlsx]Munka1'!$F$2:$I$509,$AK$4,)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0">
        <f>+VLOOKUP(Y350,'\\sioffl3\Kapacitas\Kapacit_2\0_0_0_Kapacitások\1_Fizikai_kapacitás\2018_2019\2018_10_01_\[KTGH_2018_01-TŐL.xlsx]Munka1'!$F$2:$I$509,$AK$4,)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1">
        <f>+VLOOKUP(Y351,'\\sioffl3\Kapacitas\Kapacit_2\0_0_0_Kapacitások\1_Fizikai_kapacitás\2018_2019\2018_10_01_\[KTGH_2018_01-TŐL.xlsx]Munka1'!$F$2:$I$509,$AK$4,)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2">
        <f>+VLOOKUP(Y352,'\\sioffl3\Kapacitas\Kapacit_2\0_0_0_Kapacitások\1_Fizikai_kapacitás\2018_2019\2018_10_01_\[KTGH_2018_01-TŐL.xlsx]Munka1'!$F$2:$I$509,$AK$4,)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3">
        <f>+VLOOKUP(Y353,'\\sioffl3\Kapacitas\Kapacit_2\0_0_0_Kapacitások\1_Fizikai_kapacitás\2018_2019\2018_10_01_\[KTGH_2018_01-TŐL.xlsx]Munka1'!$F$2:$I$509,$AK$4,)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4">
        <f>+VLOOKUP(Y354,'\\sioffl3\Kapacitas\Kapacit_2\0_0_0_Kapacitások\1_Fizikai_kapacitás\2018_2019\2018_10_01_\[KTGH_2018_01-TŐL.xlsx]Munka1'!$F$2:$I$509,$AK$4,)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5">
        <f>+VLOOKUP(Y355,'\\sioffl3\Kapacitas\Kapacit_2\0_0_0_Kapacitások\1_Fizikai_kapacitás\2018_2019\2018_10_01_\[KTGH_2018_01-TŐL.xlsx]Munka1'!$F$2:$I$509,$AK$4,)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6">
        <f>+VLOOKUP(Y356,'\\sioffl3\Kapacitas\Kapacit_2\0_0_0_Kapacitások\1_Fizikai_kapacitás\2018_2019\2018_10_01_\[KTGH_2018_01-TŐL.xlsx]Munka1'!$F$2:$I$509,$AK$4,)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58">
        <f>+VLOOKUP(Y358,'\\sioffl3\Kapacitas\Kapacit_2\0_0_0_Kapacitások\1_Fizikai_kapacitás\2018_2019\2018_10_01_\[KTGH_2018_01-TŐL.xlsx]Munka1'!$F$2:$I$509,$AK$4,)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59">
        <f>+VLOOKUP(Y359,'\\sioffl3\Kapacitas\Kapacit_2\0_0_0_Kapacitások\1_Fizikai_kapacitás\2018_2019\2018_10_01_\[KTGH_2018_01-TŐL.xlsx]Munka1'!$F$2:$I$509,$AK$4,)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0">
        <f>+VLOOKUP(Y360,'\\sioffl3\Kapacitas\Kapacit_2\0_0_0_Kapacitások\1_Fizikai_kapacitás\2018_2019\2018_10_01_\[KTGH_2018_01-TŐL.xlsx]Munka1'!$F$2:$I$509,$AK$4,)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1">
        <f>+VLOOKUP(Y361,'\\sioffl3\Kapacitas\Kapacit_2\0_0_0_Kapacitások\1_Fizikai_kapacitás\2018_2019\2018_10_01_\[KTGH_2018_01-TŐL.xlsx]Munka1'!$F$2:$I$509,$AK$4,)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2">
        <f>+VLOOKUP(Y362,'\\sioffl3\Kapacitas\Kapacit_2\0_0_0_Kapacitások\1_Fizikai_kapacitás\2018_2019\2018_10_01_\[KTGH_2018_01-TŐL.xlsx]Munka1'!$F$2:$I$509,$AK$4,)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3">
        <f>+VLOOKUP(Y363,'\\sioffl3\Kapacitas\Kapacit_2\0_0_0_Kapacitások\1_Fizikai_kapacitás\2018_2019\2018_10_01_\[KTGH_2018_01-TŐL.xlsx]Munka1'!$F$2:$I$509,$AK$4,)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4">
        <f>+VLOOKUP(Y364,'\\sioffl3\Kapacitas\Kapacit_2\0_0_0_Kapacitások\1_Fizikai_kapacitás\2018_2019\2018_10_01_\[KTGH_2018_01-TŐL.xlsx]Munka1'!$F$2:$I$509,$AK$4,)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66">
        <f>+VLOOKUP(Y366,'\\sioffl3\Kapacitas\Kapacit_2\0_0_0_Kapacitások\1_Fizikai_kapacitás\2018_2019\2018_10_01_\[KTGH_2018_01-TŐL.xlsx]Munka1'!$F$2:$I$509,$AK$4,)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7">
        <f>+VLOOKUP(Y367,'\\sioffl3\Kapacitas\Kapacit_2\0_0_0_Kapacitások\1_Fizikai_kapacitás\2018_2019\2018_10_01_\[KTGH_2018_01-TŐL.xlsx]Munka1'!$F$2:$I$509,$AK$4,)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8">
        <f>+VLOOKUP(Y368,'\\sioffl3\Kapacitas\Kapacit_2\0_0_0_Kapacitások\1_Fizikai_kapacitás\2018_2019\2018_10_01_\[KTGH_2018_01-TŐL.xlsx]Munka1'!$F$2:$I$509,$AK$4,)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69">
        <f>+VLOOKUP(Y369,'\\sioffl3\Kapacitas\Kapacit_2\0_0_0_Kapacitások\1_Fizikai_kapacitás\2018_2019\2018_10_01_\[KTGH_2018_01-TŐL.xlsx]Munka1'!$F$2:$I$509,$AK$4,)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0">
        <f>+VLOOKUP(Y370,'\\sioffl3\Kapacitas\Kapacit_2\0_0_0_Kapacitások\1_Fizikai_kapacitás\2018_2019\2018_10_01_\[KTGH_2018_01-TŐL.xlsx]Munka1'!$F$2:$I$509,$AK$4,)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1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72">
        <f>+VLOOKUP(Y372,'\\sioffl3\Kapacitas\Kapacit_2\0_0_0_Kapacitások\1_Fizikai_kapacitás\2018_2019\2018_10_01_\[KTGH_2018_01-TŐL.xlsx]Munka1'!$F$2:$I$509,$AK$4,)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3">
        <f>+VLOOKUP(Y373,'\\sioffl3\Kapacitas\Kapacit_2\0_0_0_Kapacitások\1_Fizikai_kapacitás\2018_2019\2018_10_01_\[KTGH_2018_01-TŐL.xlsx]Munka1'!$F$2:$I$509,$AK$4,)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374" start="0" length="0">
      <dxf>
        <font>
          <b/>
          <sz val="11"/>
          <family val="2"/>
        </font>
        <alignment vertical="center"/>
      </dxf>
    </rfmt>
    <rcc rId="0" sId="2" dxf="1">
      <nc r="AK375">
        <f>+VLOOKUP(Y375,'\\sioffl3\Kapacitas\Kapacit_2\0_0_0_Kapacitások\1_Fizikai_kapacitás\2018_2019\2018_10_01_\[KTGH_2018_01-TŐL.xlsx]Munka1'!$F$2:$I$509,$AK$4,)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6">
        <f>+VLOOKUP(Y376,'\\sioffl3\Kapacitas\Kapacit_2\0_0_0_Kapacitások\1_Fizikai_kapacitás\2018_2019\2018_10_01_\[KTGH_2018_01-TŐL.xlsx]Munka1'!$F$2:$I$509,$AK$4,)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7">
        <f>+VLOOKUP(Y377,'\\sioffl3\Kapacitas\Kapacit_2\0_0_0_Kapacitások\1_Fizikai_kapacitás\2018_2019\2018_10_01_\[KTGH_2018_01-TŐL.xlsx]Munka1'!$F$2:$I$509,$AK$4,)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78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79">
        <f>+VLOOKUP(Y379,'\\sioffl3\Kapacitas\Kapacit_2\0_0_0_Kapacitások\1_Fizikai_kapacitás\2018_2019\2018_10_01_\[KTGH_2018_01-TŐL.xlsx]Munka1'!$F$2:$I$509,$AK$4,)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0">
        <f>+VLOOKUP(Y380,'\\sioffl3\Kapacitas\Kapacit_2\0_0_0_Kapacitások\1_Fizikai_kapacitás\2018_2019\2018_10_01_\[KTGH_2018_01-TŐL.xlsx]Munka1'!$F$2:$I$509,$AK$4,)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1">
        <f>+VLOOKUP(Y381,'\\sioffl3\Kapacitas\Kapacit_2\0_0_0_Kapacitások\1_Fizikai_kapacitás\2018_2019\2018_10_01_\[KTGH_2018_01-TŐL.xlsx]Munka1'!$F$2:$I$509,$AK$4,)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2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83">
        <f>+VLOOKUP(Y383,'\\sioffl3\Kapacitas\Kapacit_2\0_0_0_Kapacitások\1_Fizikai_kapacitás\2018_2019\2018_10_01_\[KTGH_2018_01-TŐL.xlsx]Munka1'!$F$2:$I$509,$AK$4,)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4">
        <f>+VLOOKUP(Y384,'\\sioffl3\Kapacitas\Kapacit_2\0_0_0_Kapacitások\1_Fizikai_kapacitás\2018_2019\2018_10_01_\[KTGH_2018_01-TŐL.xlsx]Munka1'!$F$2:$I$509,$AK$4,)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5">
        <f>+VLOOKUP(Y385,'\\sioffl3\Kapacitas\Kapacit_2\0_0_0_Kapacitások\1_Fizikai_kapacitás\2018_2019\2018_10_01_\[KTGH_2018_01-TŐL.xlsx]Munka1'!$F$2:$I$509,$AK$4,)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87">
        <f>+VLOOKUP(Y387,'\\sioffl3\Kapacitas\Kapacit_2\0_0_0_Kapacitások\1_Fizikai_kapacitás\2018_2019\2018_10_01_\[KTGH_2018_01-TŐL.xlsx]Munka1'!$F$2:$I$509,$AK$4,)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8">
        <f>+VLOOKUP(Y388,'\\sioffl3\Kapacitas\Kapacit_2\0_0_0_Kapacitások\1_Fizikai_kapacitás\2018_2019\2018_10_01_\[KTGH_2018_01-TŐL.xlsx]Munka1'!$F$2:$I$509,$AK$4,)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89">
        <f>+VLOOKUP(Y389,'\\sioffl3\Kapacitas\Kapacit_2\0_0_0_Kapacitások\1_Fizikai_kapacitás\2018_2019\2018_10_01_\[KTGH_2018_01-TŐL.xlsx]Munka1'!$F$2:$I$509,$AK$4,)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1">
        <f>+VLOOKUP(Y391,'\\sioffl3\Kapacitas\Kapacit_2\0_0_0_Kapacitások\1_Fizikai_kapacitás\2018_2019\2018_10_01_\[KTGH_2018_01-TŐL.xlsx]Munka1'!$F$2:$I$509,$AK$4,)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2">
        <f>+VLOOKUP(Y392,'\\sioffl3\Kapacitas\Kapacit_2\0_0_0_Kapacitások\1_Fizikai_kapacitás\2018_2019\2018_10_01_\[KTGH_2018_01-TŐL.xlsx]Munka1'!$F$2:$I$509,$AK$4,)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3">
        <f>+VLOOKUP(Y393,'\\sioffl3\Kapacitas\Kapacit_2\0_0_0_Kapacitások\1_Fizikai_kapacitás\2018_2019\2018_10_01_\[KTGH_2018_01-TŐL.xlsx]Munka1'!$F$2:$I$509,$AK$4,)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4">
        <f>+VLOOKUP(Y394,'\\sioffl3\Kapacitas\Kapacit_2\0_0_0_Kapacitások\1_Fizikai_kapacitás\2018_2019\2018_10_01_\[KTGH_2018_01-TŐL.xlsx]Munka1'!$F$2:$I$509,$AK$4,)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5">
        <f>+VLOOKUP(Y395,'\\sioffl3\Kapacitas\Kapacit_2\0_0_0_Kapacitások\1_Fizikai_kapacitás\2018_2019\2018_10_01_\[KTGH_2018_01-TŐL.xlsx]Munka1'!$F$2:$I$509,$AK$4,)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397">
        <f>+VLOOKUP(Y397,'\\sioffl3\Kapacitas\Kapacit_2\0_0_0_Kapacitások\1_Fizikai_kapacitás\2018_2019\2018_10_01_\[KTGH_2018_01-TŐL.xlsx]Munka1'!$F$2:$I$509,$AK$4,)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8">
        <f>+VLOOKUP(Y398,'\\sioffl3\Kapacitas\Kapacit_2\0_0_0_Kapacitások\1_Fizikai_kapacitás\2018_2019\2018_10_01_\[KTGH_2018_01-TŐL.xlsx]Munka1'!$F$2:$I$509,$AK$4,)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399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00">
        <f>+VLOOKUP(Y400,'\\sioffl3\Kapacitas\Kapacit_2\0_0_0_Kapacitások\1_Fizikai_kapacitás\2018_2019\2018_10_01_\[KTGH_2018_01-TŐL.xlsx]Munka1'!$F$2:$I$509,$AK$4,)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1">
        <f>+VLOOKUP(Y401,'\\sioffl3\Kapacitas\Kapacit_2\0_0_0_Kapacitások\1_Fizikai_kapacitás\2018_2019\2018_10_01_\[KTGH_2018_01-TŐL.xlsx]Munka1'!$F$2:$I$509,$AK$4,)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2">
        <f>+VLOOKUP(Y402,'\\sioffl3\Kapacitas\Kapacit_2\0_0_0_Kapacitások\1_Fizikai_kapacitás\2018_2019\2018_10_01_\[KTGH_2018_01-TŐL.xlsx]Munka1'!$F$2:$I$509,$AK$4,)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3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04">
        <f>+VLOOKUP(Y404,'\\sioffl3\Kapacitas\Kapacit_2\0_0_0_Kapacitások\1_Fizikai_kapacitás\2018_2019\2018_10_01_\[KTGH_2018_01-TŐL.xlsx]Munka1'!$F$2:$I$509,$AK$4,)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5">
        <f>+VLOOKUP(Y405,'\\sioffl3\Kapacitas\Kapacit_2\0_0_0_Kapacitások\1_Fizikai_kapacitás\2018_2019\2018_10_01_\[KTGH_2018_01-TŐL.xlsx]Munka1'!$F$2:$I$509,$AK$4,)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6">
        <f>+VLOOKUP(Y406,'\\sioffl3\Kapacitas\Kapacit_2\0_0_0_Kapacitások\1_Fizikai_kapacitás\2018_2019\2018_10_01_\[KTGH_2018_01-TŐL.xlsx]Munka1'!$F$2:$I$509,$AK$4,)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7">
        <f>+VLOOKUP(Y407,'\\sioffl3\Kapacitas\Kapacit_2\0_0_0_Kapacitások\1_Fizikai_kapacitás\2018_2019\2018_10_01_\[KTGH_2018_01-TŐL.xlsx]Munka1'!$F$2:$I$509,$AK$4,)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8">
        <f>+VLOOKUP(Y408,'\\sioffl3\Kapacitas\Kapacit_2\0_0_0_Kapacitások\1_Fizikai_kapacitás\2018_2019\2018_10_01_\[KTGH_2018_01-TŐL.xlsx]Munka1'!$F$2:$I$509,$AK$4,)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09">
        <f>+VLOOKUP(Y409,'\\sioffl3\Kapacitas\Kapacit_2\0_0_0_Kapacitások\1_Fizikai_kapacitás\2018_2019\2018_10_01_\[KTGH_2018_01-TŐL.xlsx]Munka1'!$F$2:$I$509,$AK$4,)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0">
        <f>+VLOOKUP(Y410,'\\sioffl3\Kapacitas\Kapacit_2\0_0_0_Kapacitások\1_Fizikai_kapacitás\2018_2019\2018_10_01_\[KTGH_2018_01-TŐL.xlsx]Munka1'!$F$2:$I$509,$AK$4,)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1">
        <f>+VLOOKUP(Y411,'\\sioffl3\Kapacitas\Kapacit_2\0_0_0_Kapacitások\1_Fizikai_kapacitás\2018_2019\2018_10_01_\[KTGH_2018_01-TŐL.xlsx]Munka1'!$F$2:$I$509,$AK$4,)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2">
        <f>+VLOOKUP(Y412,'\\sioffl3\Kapacitas\Kapacit_2\0_0_0_Kapacitások\1_Fizikai_kapacitás\2018_2019\2018_10_01_\[KTGH_2018_01-TŐL.xlsx]Munka1'!$F$2:$I$509,$AK$4,)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3">
        <f>+VLOOKUP(Y413,'\\sioffl3\Kapacitas\Kapacit_2\0_0_0_Kapacitások\1_Fizikai_kapacitás\2018_2019\2018_10_01_\[KTGH_2018_01-TŐL.xlsx]Munka1'!$F$2:$I$509,$AK$4,)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4">
        <f>+VLOOKUP(Y414,'\\sioffl3\Kapacitas\Kapacit_2\0_0_0_Kapacitások\1_Fizikai_kapacitás\2018_2019\2018_10_01_\[KTGH_2018_01-TŐL.xlsx]Munka1'!$F$2:$I$509,$AK$4,)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5">
        <f>+VLOOKUP(Y415,'\\sioffl3\Kapacitas\Kapacit_2\0_0_0_Kapacitások\1_Fizikai_kapacitás\2018_2019\2018_10_01_\[KTGH_2018_01-TŐL.xlsx]Munka1'!$F$2:$I$509,$AK$4,)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6">
        <f>+VLOOKUP(Y416,'\\sioffl3\Kapacitas\Kapacit_2\0_0_0_Kapacitások\1_Fizikai_kapacitás\2018_2019\2018_10_01_\[KTGH_2018_01-TŐL.xlsx]Munka1'!$F$2:$I$509,$AK$4,)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7">
        <f>+VLOOKUP(Y417,'\\sioffl3\Kapacitas\Kapacit_2\0_0_0_Kapacitások\1_Fizikai_kapacitás\2018_2019\2018_10_01_\[KTGH_2018_01-TŐL.xlsx]Munka1'!$F$2:$I$509,$AK$4,)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8">
        <f>+VLOOKUP(Y418,'\\sioffl3\Kapacitas\Kapacit_2\0_0_0_Kapacitások\1_Fizikai_kapacitás\2018_2019\2018_10_01_\[KTGH_2018_01-TŐL.xlsx]Munka1'!$F$2:$I$509,$AK$4,)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19">
        <f>+VLOOKUP(Y419,'\\sioffl3\Kapacitas\Kapacit_2\0_0_0_Kapacitások\1_Fizikai_kapacitás\2018_2019\2018_10_01_\[KTGH_2018_01-TŐL.xlsx]Munka1'!$F$2:$I$509,$AK$4,)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0" t="inlineStr">
        <is>
          <t>UGE41132</t>
        </is>
      </nc>
      <ndxf>
        <font>
          <b/>
          <sz val="11"/>
          <family val="2"/>
        </font>
        <alignment vertical="center"/>
      </ndxf>
    </rcc>
    <rcc rId="0" sId="2" dxf="1">
      <nc r="AK421">
        <f>+VLOOKUP(Y421,'\\sioffl3\Kapacitas\Kapacit_2\0_0_0_Kapacitások\1_Fizikai_kapacitás\2018_2019\2018_10_01_\[KTGH_2018_01-TŐL.xlsx]Munka1'!$F$2:$I$509,$AK$4,)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2">
        <f>+VLOOKUP(Y422,'\\sioffl3\Kapacitas\Kapacit_2\0_0_0_Kapacitások\1_Fizikai_kapacitás\2018_2019\2018_10_01_\[KTGH_2018_01-TŐL.xlsx]Munka1'!$F$2:$I$509,$AK$4,)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3">
        <f>+VLOOKUP(Y423,'\\sioffl3\Kapacitas\Kapacit_2\0_0_0_Kapacitások\1_Fizikai_kapacitás\2018_2019\2018_10_01_\[KTGH_2018_01-TŐL.xlsx]Munka1'!$F$2:$I$509,$AK$4,)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4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25">
        <f>+VLOOKUP(Y425,'\\sioffl3\Kapacitas\Kapacit_2\0_0_0_Kapacitások\1_Fizikai_kapacitás\2018_2019\2018_10_01_\[KTGH_2018_01-TŐL.xlsx]Munka1'!$F$2:$I$509,$AK$4,)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6">
        <f>+VLOOKUP(Y426,'\\sioffl3\Kapacitas\Kapacit_2\0_0_0_Kapacitások\1_Fizikai_kapacitás\2018_2019\2018_10_01_\[KTGH_2018_01-TŐL.xlsx]Munka1'!$F$2:$I$509,$AK$4,)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7">
        <f>+VLOOKUP(Y427,'\\sioffl3\Kapacitas\Kapacit_2\0_0_0_Kapacitások\1_Fizikai_kapacitás\2018_2019\2018_10_01_\[KTGH_2018_01-TŐL.xlsx]Munka1'!$F$2:$I$509,$AK$4,)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8">
        <f>+VLOOKUP(Y428,'\\sioffl3\Kapacitas\Kapacit_2\0_0_0_Kapacitások\1_Fizikai_kapacitás\2018_2019\2018_10_01_\[KTGH_2018_01-TŐL.xlsx]Munka1'!$F$2:$I$509,$AK$4,)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29">
        <f>+VLOOKUP(Y429,'\\sioffl3\Kapacitas\Kapacit_2\0_0_0_Kapacitások\1_Fizikai_kapacitás\2018_2019\2018_10_01_\[KTGH_2018_01-TŐL.xlsx]Munka1'!$F$2:$I$509,$AK$4,)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0">
        <f>+VLOOKUP(Y430,'\\sioffl3\Kapacitas\Kapacit_2\0_0_0_Kapacitások\1_Fizikai_kapacitás\2018_2019\2018_10_01_\[KTGH_2018_01-TŐL.xlsx]Munka1'!$F$2:$I$509,$AK$4,)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1">
        <f>+VLOOKUP(Y431,'\\sioffl3\Kapacitas\Kapacit_2\0_0_0_Kapacitások\1_Fizikai_kapacitás\2018_2019\2018_10_01_\[KTGH_2018_01-TŐL.xlsx]Munka1'!$F$2:$I$509,$AK$4,)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2">
        <f>+VLOOKUP(Y432,'\\sioffl3\Kapacitas\Kapacit_2\0_0_0_Kapacitások\1_Fizikai_kapacitás\2018_2019\2018_10_01_\[KTGH_2018_01-TŐL.xlsx]Munka1'!$F$2:$I$509,$AK$4,)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3">
        <f>+VLOOKUP(Y433,'\\sioffl3\Kapacitas\Kapacit_2\0_0_0_Kapacitások\1_Fizikai_kapacitás\2018_2019\2018_10_01_\[KTGH_2018_01-TŐL.xlsx]Munka1'!$F$2:$I$509,$AK$4,)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4">
        <f>+VLOOKUP(Y434,'\\sioffl3\Kapacitas\Kapacit_2\0_0_0_Kapacitások\1_Fizikai_kapacitás\2018_2019\2018_10_01_\[KTGH_2018_01-TŐL.xlsx]Munka1'!$F$2:$I$509,$AK$4,)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5">
        <f>+VLOOKUP(Y435,'\\sioffl3\Kapacitas\Kapacit_2\0_0_0_Kapacitások\1_Fizikai_kapacitás\2018_2019\2018_10_01_\[KTGH_2018_01-TŐL.xlsx]Munka1'!$F$2:$I$509,$AK$4,)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6">
        <f>+VLOOKUP(Y436,'\\sioffl3\Kapacitas\Kapacit_2\0_0_0_Kapacitások\1_Fizikai_kapacitás\2018_2019\2018_10_01_\[KTGH_2018_01-TŐL.xlsx]Munka1'!$F$2:$I$509,$AK$4,)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7">
        <f>+VLOOKUP(Y437,'\\sioffl3\Kapacitas\Kapacit_2\0_0_0_Kapacitások\1_Fizikai_kapacitás\2018_2019\2018_10_01_\[KTGH_2018_01-TŐL.xlsx]Munka1'!$F$2:$I$509,$AK$4,)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8">
        <f>+VLOOKUP(Y438,'\\sioffl3\Kapacitas\Kapacit_2\0_0_0_Kapacitások\1_Fizikai_kapacitás\2018_2019\2018_10_01_\[KTGH_2018_01-TŐL.xlsx]Munka1'!$F$2:$I$509,$AK$4,)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39">
        <f>+VLOOKUP(Y439,'\\sioffl3\Kapacitas\Kapacit_2\0_0_0_Kapacitások\1_Fizikai_kapacitás\2018_2019\2018_10_01_\[KTGH_2018_01-TŐL.xlsx]Munka1'!$F$2:$I$509,$AK$4,)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41">
        <f>+VLOOKUP(Y441,'\\sioffl3\Kapacitas\Kapacit_2\0_0_0_Kapacitások\1_Fizikai_kapacitás\2018_2019\2018_10_01_\[KTGH_2018_01-TŐL.xlsx]Munka1'!$F$2:$I$509,$AK$4,)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2">
        <f>+VLOOKUP(Y442,'\\sioffl3\Kapacitas\Kapacit_2\0_0_0_Kapacitások\1_Fizikai_kapacitás\2018_2019\2018_10_01_\[KTGH_2018_01-TŐL.xlsx]Munka1'!$F$2:$I$509,$AK$4,)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3">
        <f>+VLOOKUP(Y443,'\\sioffl3\Kapacitas\Kapacit_2\0_0_0_Kapacitások\1_Fizikai_kapacitás\2018_2019\2018_10_01_\[KTGH_2018_01-TŐL.xlsx]Munka1'!$F$2:$I$509,$AK$4,)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4">
        <f>+VLOOKUP(Y444,'\\sioffl3\Kapacitas\Kapacit_2\0_0_0_Kapacitások\1_Fizikai_kapacitás\2018_2019\2018_10_01_\[KTGH_2018_01-TŐL.xlsx]Munka1'!$F$2:$I$509,$AK$4,)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46">
        <f>+VLOOKUP(Y446,'\\sioffl3\Kapacitas\Kapacit_2\0_0_0_Kapacitások\1_Fizikai_kapacitás\2018_2019\2018_10_01_\[KTGH_2018_01-TŐL.xlsx]Munka1'!$F$2:$I$509,$AK$4,)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7">
        <f>+VLOOKUP(Y447,'\\sioffl3\Kapacitas\Kapacit_2\0_0_0_Kapacitások\1_Fizikai_kapacitás\2018_2019\2018_10_01_\[KTGH_2018_01-TŐL.xlsx]Munka1'!$F$2:$I$509,$AK$4,)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8">
        <f>+VLOOKUP(Y448,'\\sioffl3\Kapacitas\Kapacit_2\0_0_0_Kapacitások\1_Fizikai_kapacitás\2018_2019\2018_10_01_\[KTGH_2018_01-TŐL.xlsx]Munka1'!$F$2:$I$509,$AK$4,)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49">
        <f>+VLOOKUP(Y449,'\\sioffl3\Kapacitas\Kapacit_2\0_0_0_Kapacitások\1_Fizikai_kapacitás\2018_2019\2018_10_01_\[KTGH_2018_01-TŐL.xlsx]Munka1'!$F$2:$I$509,$AK$4,)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0">
        <f>+VLOOKUP(Y450,'\\sioffl3\Kapacitas\Kapacit_2\0_0_0_Kapacitások\1_Fizikai_kapacitás\2018_2019\2018_10_01_\[KTGH_2018_01-TŐL.xlsx]Munka1'!$F$2:$I$509,$AK$4,)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1">
        <f>+VLOOKUP(Y451,'\\sioffl3\Kapacitas\Kapacit_2\0_0_0_Kapacitások\1_Fizikai_kapacitás\2018_2019\2018_10_01_\[KTGH_2018_01-TŐL.xlsx]Munka1'!$F$2:$I$509,$AK$4,)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2">
        <f>+VLOOKUP(Y452,'\\sioffl3\Kapacitas\Kapacit_2\0_0_0_Kapacitások\1_Fizikai_kapacitás\2018_2019\2018_10_01_\[KTGH_2018_01-TŐL.xlsx]Munka1'!$F$2:$I$509,$AK$4,)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3">
        <f>+VLOOKUP(Y453,'\\sioffl3\Kapacitas\Kapacit_2\0_0_0_Kapacitások\1_Fizikai_kapacitás\2018_2019\2018_10_01_\[KTGH_2018_01-TŐL.xlsx]Munka1'!$F$2:$I$509,$AK$4,)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4">
        <f>+VLOOKUP(Y454,'\\sioffl3\Kapacitas\Kapacit_2\0_0_0_Kapacitások\1_Fizikai_kapacitás\2018_2019\2018_10_01_\[KTGH_2018_01-TŐL.xlsx]Munka1'!$F$2:$I$509,$AK$4,)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56">
        <f>+VLOOKUP(Y456,'\\sioffl3\Kapacitas\Kapacit_2\0_0_0_Kapacitások\1_Fizikai_kapacitás\2018_2019\2018_10_01_\[KTGH_2018_01-TŐL.xlsx]Munka1'!$F$2:$I$509,$AK$4,)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7">
        <f>+VLOOKUP(Y457,'\\sioffl3\Kapacitas\Kapacit_2\0_0_0_Kapacitások\1_Fizikai_kapacitás\2018_2019\2018_10_01_\[KTGH_2018_01-TŐL.xlsx]Munka1'!$F$2:$I$509,$AK$4,)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8">
        <f>+VLOOKUP(Y458,'\\sioffl3\Kapacitas\Kapacit_2\0_0_0_Kapacitások\1_Fizikai_kapacitás\2018_2019\2018_10_01_\[KTGH_2018_01-TŐL.xlsx]Munka1'!$F$2:$I$509,$AK$4,)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59">
        <f>+VLOOKUP(Y459,'\\sioffl3\Kapacitas\Kapacit_2\0_0_0_Kapacitások\1_Fizikai_kapacitás\2018_2019\2018_10_01_\[KTGH_2018_01-TŐL.xlsx]Munka1'!$F$2:$I$509,$AK$4,)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0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61">
        <f>+VLOOKUP(Y461,'\\sioffl3\Kapacitas\Kapacit_2\0_0_0_Kapacitások\1_Fizikai_kapacitás\2018_2019\2018_10_01_\[KTGH_2018_01-TŐL.xlsx]Munka1'!$F$2:$I$509,$AK$4,)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2">
        <f>+VLOOKUP(Y462,'\\sioffl3\Kapacitas\Kapacit_2\0_0_0_Kapacitások\1_Fizikai_kapacitás\2018_2019\2018_10_01_\[KTGH_2018_01-TŐL.xlsx]Munka1'!$F$2:$I$509,$AK$4,)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3">
        <f>+VLOOKUP(Y463,'\\sioffl3\Kapacitas\Kapacit_2\0_0_0_Kapacitások\1_Fizikai_kapacitás\2018_2019\2018_10_01_\[KTGH_2018_01-TŐL.xlsx]Munka1'!$F$2:$I$509,$AK$4,)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4">
        <f>+VLOOKUP(Y464,'\\sioffl3\Kapacitas\Kapacit_2\0_0_0_Kapacitások\1_Fizikai_kapacitás\2018_2019\2018_10_01_\[KTGH_2018_01-TŐL.xlsx]Munka1'!$F$2:$I$509,$AK$4,)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5">
        <f>+VLOOKUP(Y465,'\\sioffl3\Kapacitas\Kapacit_2\0_0_0_Kapacitások\1_Fizikai_kapacitás\2018_2019\2018_10_01_\[KTGH_2018_01-TŐL.xlsx]Munka1'!$F$2:$I$509,$AK$4,)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6">
        <f>+VLOOKUP(Y466,'\\sioffl3\Kapacitas\Kapacit_2\0_0_0_Kapacitások\1_Fizikai_kapacitás\2018_2019\2018_10_01_\[KTGH_2018_01-TŐL.xlsx]Munka1'!$F$2:$I$509,$AK$4,)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7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68">
        <f>+VLOOKUP(Y468,'\\sioffl3\Kapacitas\Kapacit_2\0_0_0_Kapacitások\1_Fizikai_kapacitás\2018_2019\2018_10_01_\[KTGH_2018_01-TŐL.xlsx]Munka1'!$F$2:$I$509,$AK$4,)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69">
        <f>+VLOOKUP(Y469,'\\sioffl3\Kapacitas\Kapacit_2\0_0_0_Kapacitások\1_Fizikai_kapacitás\2018_2019\2018_10_01_\[KTGH_2018_01-TŐL.xlsx]Munka1'!$F$2:$I$509,$AK$4,)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0">
        <f>+VLOOKUP(Y470,'\\sioffl3\Kapacitas\Kapacit_2\0_0_0_Kapacitások\1_Fizikai_kapacitás\2018_2019\2018_10_01_\[KTGH_2018_01-TŐL.xlsx]Munka1'!$F$2:$I$509,$AK$4,)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1">
        <f>+VLOOKUP(Y471,'\\sioffl3\Kapacitas\Kapacit_2\0_0_0_Kapacitások\1_Fizikai_kapacitás\2018_2019\2018_10_01_\[KTGH_2018_01-TŐL.xlsx]Munka1'!$F$2:$I$509,$AK$4,)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cc rId="0" sId="2" dxf="1">
      <nc r="AK472">
        <f>+VLOOKUP(Y472,'\\sioffl3\Kapacitas\Kapacit_2\0_0_0_Kapacitások\1_Fizikai_kapacitás\2018_2019\2018_10_01_\[KTGH_2018_01-TŐL.xlsx]Munka1'!$F$2:$I$509,$AK$4,)</f>
      </nc>
      <ndxf>
        <font>
          <b/>
          <sz val="11"/>
          <family val="2"/>
        </font>
        <alignment vertical="center"/>
      </ndxf>
    </rcc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6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  <alignment horizontal="center"/>
      </dxf>
    </rfmt>
    <rfmt sheetId="2" sqref="AK1" start="0" length="0">
      <dxf>
        <font>
          <i/>
          <sz val="16"/>
          <family val="2"/>
        </font>
        <alignment vertical="center"/>
      </dxf>
    </rfmt>
    <rcc rId="0" sId="2" s="1" dxf="1">
      <nc r="AK2" t="inlineStr">
        <is>
          <t>Ki vitte fel az IP-be?</t>
        </is>
      </nc>
      <ndxf>
        <font>
          <sz val="16"/>
          <color auto="1"/>
          <name val="Arial"/>
          <family val="2"/>
          <charset val="238"/>
          <scheme val="none"/>
        </font>
        <fill>
          <patternFill patternType="solid">
            <bgColor rgb="FFCCFFCC"/>
          </patternFill>
        </fill>
        <alignment vertical="top" wrapText="1"/>
      </ndxf>
    </rcc>
    <rfmt sheetId="2" s="1" sqref="AK3" start="0" length="0">
      <dxf>
        <font>
          <sz val="16"/>
          <color auto="1"/>
          <name val="Arial"/>
          <family val="2"/>
          <charset val="23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="1" sqref="AK4" start="0" length="0">
      <dxf>
        <font>
          <sz val="16"/>
          <color auto="1"/>
          <name val="Arial"/>
          <family val="2"/>
          <charset val="238"/>
          <scheme val="none"/>
        </font>
      </dxf>
    </rfmt>
    <rcc rId="0" sId="2" dxf="1">
      <nc r="AK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9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1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9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2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3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24" start="0" length="0">
      <dxf>
        <font>
          <b/>
          <sz val="11"/>
          <family val="2"/>
        </font>
        <alignment vertical="center"/>
      </dxf>
    </rfmt>
    <rcc rId="0" sId="2" dxf="1">
      <nc r="AK2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3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horizontal="general" vertical="center"/>
      </dxf>
    </rfmt>
    <rfmt sheetId="2" sqref="AK3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horizontal="general" vertical="center"/>
      </dxf>
    </rfmt>
    <rcc rId="0" sId="2" dxf="1">
      <nc r="AK3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7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8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4" t="inlineStr">
        <is>
          <t>BCS</t>
        </is>
      </nc>
      <ndxf>
        <font>
          <b/>
          <sz val="11"/>
          <color rgb="FFFF0000"/>
          <family val="2"/>
        </font>
        <alignment vertical="center"/>
      </ndxf>
    </rcc>
    <rcc rId="0" sId="2" dxf="1">
      <nc r="AK45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4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5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51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52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fmt sheetId="2" sqref="AK53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cc rId="0" sId="2" dxf="1">
      <nc r="AK5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5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5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5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59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6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6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6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63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6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6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6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67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6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6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1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4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7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7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7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7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80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8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8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8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8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85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8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87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8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8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9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9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9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93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9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9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9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9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9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99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10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01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0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0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04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105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fmt sheetId="2" sqref="AK10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07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0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0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10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1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112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1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18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119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2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2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23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12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2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2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3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3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32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133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3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35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13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3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3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3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4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41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142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4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44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14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4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47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4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49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15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5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5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7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5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5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6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6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6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6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6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6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6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6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6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6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7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7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7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73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17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7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7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77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17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7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8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18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8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8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84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18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8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8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88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189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fmt sheetId="2" sqref="AK19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9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9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9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9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19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196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197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198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19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05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20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0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0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0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1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1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1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1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2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21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222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2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24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22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2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27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2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2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30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3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3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23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3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3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24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4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42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4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44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45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46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247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48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49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25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51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52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5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5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5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5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57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258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5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6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61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6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6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6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65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26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67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68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69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70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71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72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273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274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7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7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77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27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7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80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281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282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28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8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85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286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287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88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289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90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91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92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9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294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295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29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297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9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29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00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01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02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03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0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05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06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07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0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0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1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11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1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1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14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15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31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17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18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19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2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21" t="inlineStr">
        <is>
          <t>BCS</t>
        </is>
      </nc>
      <ndxf>
        <font>
          <b/>
          <sz val="11"/>
          <family val="2"/>
        </font>
        <alignment vertical="center"/>
      </ndxf>
    </rcc>
    <rcc rId="0" sId="2" dxf="1">
      <nc r="AK32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2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24" t="inlineStr">
        <is>
          <t>BCS</t>
        </is>
      </nc>
      <ndxf>
        <font>
          <b/>
          <sz val="11"/>
          <family val="2"/>
        </font>
        <alignment vertical="center"/>
      </ndxf>
    </rcc>
    <rfmt sheetId="2" sqref="AK32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2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2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2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2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3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3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32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3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34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3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3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3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3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39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40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4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42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43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4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4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4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47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48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4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5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5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5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5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54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55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56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357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5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5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60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6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6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6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364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36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6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6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6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69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370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71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7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73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7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7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7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77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78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7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8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81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382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83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8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85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8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8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8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89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9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9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9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9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39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95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96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39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398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399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00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01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02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403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04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05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06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07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0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0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10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1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1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1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14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1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16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417" start="0" length="0">
      <dxf>
        <font>
          <b/>
          <sz val="11"/>
          <family val="2"/>
        </font>
        <alignment vertical="center"/>
      </dxf>
    </rfmt>
    <rcc rId="0" sId="2" dxf="1">
      <nc r="AK418" t="inlineStr">
        <is>
          <t>JK</t>
        </is>
      </nc>
      <ndxf>
        <font>
          <b/>
          <sz val="11"/>
          <family val="2"/>
        </font>
        <alignment vertical="center"/>
      </ndxf>
    </rcc>
    <rfmt sheetId="2" sqref="AK419" start="0" length="0">
      <dxf>
        <font>
          <b/>
          <sz val="11"/>
          <family val="2"/>
        </font>
        <alignment vertical="center"/>
      </dxf>
    </rfmt>
    <rcc rId="0" sId="2" dxf="1">
      <nc r="AK420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421" start="0" length="0">
      <dxf>
        <font>
          <b/>
          <sz val="11"/>
          <family val="2"/>
        </font>
        <alignment vertical="center"/>
      </dxf>
    </rfmt>
    <rcc rId="0" sId="2" dxf="1">
      <nc r="AK422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25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2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27" t="inlineStr">
        <is>
          <t>KT</t>
        </is>
      </nc>
      <ndxf>
        <font>
          <b/>
          <sz val="11"/>
          <family val="2"/>
        </font>
        <alignment vertical="center"/>
      </ndxf>
    </rcc>
    <rfmt sheetId="2" sqref="AK428" start="0" length="0">
      <dxf>
        <font>
          <b/>
          <sz val="11"/>
          <family val="2"/>
        </font>
        <alignment vertical="center"/>
      </dxf>
    </rfmt>
    <rcc rId="0" sId="2" dxf="1">
      <nc r="AK429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30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31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3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33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34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35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36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37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38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39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440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41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42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43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44" t="inlineStr">
        <is>
          <t>SZZ</t>
        </is>
      </nc>
      <ndxf>
        <font>
          <b/>
          <sz val="11"/>
          <family val="2"/>
        </font>
        <alignment vertical="center"/>
      </ndxf>
    </rcc>
    <rfmt sheetId="2" sqref="AK44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46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47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48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4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50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51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52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53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54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455" start="0" length="0">
      <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dxf>
    </rfmt>
    <rcc rId="0" sId="2" dxf="1">
      <nc r="AK456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57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58" t="inlineStr">
        <is>
          <t>KT</t>
        </is>
      </nc>
      <ndxf>
        <font>
          <b/>
          <sz val="11"/>
          <family val="2"/>
        </font>
        <alignment vertical="center"/>
      </ndxf>
    </rcc>
    <rcc rId="0" sId="2" dxf="1">
      <nc r="AK459" t="inlineStr">
        <is>
          <t>SZZ</t>
        </is>
      </nc>
      <ndxf>
        <font>
          <b/>
          <sz val="11"/>
          <family val="2"/>
        </font>
        <alignment vertical="center"/>
      </ndxf>
    </rcc>
    <rcc rId="0" sId="2" dxf="1">
      <nc r="AK460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461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62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63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64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65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66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67" t="inlineStr">
        <is>
          <t xml:space="preserve"> </t>
        </is>
      </nc>
      <ndxf>
        <font>
          <b/>
          <sz val="11"/>
          <family val="2"/>
        </font>
        <fill>
          <patternFill patternType="solid">
            <bgColor rgb="FFFFFF00"/>
          </patternFill>
        </fill>
        <alignment vertical="center"/>
      </ndxf>
    </rcc>
    <rcc rId="0" sId="2" dxf="1">
      <nc r="AK468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69" t="inlineStr">
        <is>
          <t>LJ</t>
        </is>
      </nc>
      <ndxf>
        <font>
          <b/>
          <sz val="11"/>
          <family val="2"/>
        </font>
        <alignment vertical="center"/>
      </ndxf>
    </rcc>
    <rcc rId="0" sId="2" dxf="1">
      <nc r="AK470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71" t="inlineStr">
        <is>
          <t>BS</t>
        </is>
      </nc>
      <ndxf>
        <font>
          <b/>
          <sz val="11"/>
          <family val="2"/>
        </font>
        <alignment vertical="center"/>
      </ndxf>
    </rcc>
    <rcc rId="0" sId="2" dxf="1">
      <nc r="AK472" t="inlineStr">
        <is>
          <t>LJ</t>
        </is>
      </nc>
      <ndxf>
        <font>
          <b/>
          <sz val="11"/>
          <family val="2"/>
        </font>
        <alignment vertical="center"/>
      </ndxf>
    </rcc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cc rId="0" sId="2" dxf="1">
      <nc r="AK477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cc rId="0" sId="2" dxf="1">
      <nc r="AK478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cc rId="0" sId="2" dxf="1">
      <nc r="AK479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cc rId="0" sId="2" dxf="1">
      <nc r="AK480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fmt sheetId="2" sqref="AK481" start="0" length="0">
      <dxf>
        <alignment vertical="center"/>
      </dxf>
    </rfmt>
    <rcc rId="0" sId="2" dxf="1">
      <nc r="AK482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cc rId="0" sId="2" dxf="1">
      <nc r="AK483" t="inlineStr">
        <is>
          <t>SZZ</t>
        </is>
      </nc>
      <ndxf>
        <fill>
          <patternFill patternType="solid">
            <bgColor rgb="FFFF0000"/>
          </patternFill>
        </fill>
        <alignment vertical="center"/>
      </ndxf>
    </rcc>
    <rfmt sheetId="2" sqref="AK484" start="0" length="0">
      <dxf>
        <alignment vertical="center"/>
      </dxf>
    </rfmt>
    <rcc rId="0" sId="2" dxf="1">
      <nc r="AK485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86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87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88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89" t="inlineStr">
        <is>
          <t>JK</t>
        </is>
      </nc>
      <ndxf>
        <font>
          <b/>
          <sz val="11"/>
          <family val="2"/>
        </font>
        <alignment vertical="center"/>
      </ndxf>
    </rcc>
    <rcc rId="0" sId="2" dxf="1">
      <nc r="AK490" t="inlineStr">
        <is>
          <t>JK</t>
        </is>
      </nc>
      <ndxf>
        <font>
          <b/>
          <sz val="11"/>
          <family val="2"/>
        </font>
        <alignment vertical="center"/>
      </ndxf>
    </rcc>
    <rfmt sheetId="2" sqref="AK491" start="0" length="0">
      <dxf>
        <font>
          <b/>
          <sz val="11"/>
          <family val="2"/>
        </font>
        <alignment vertical="center"/>
      </dxf>
    </rfmt>
    <rfmt sheetId="2" sqref="AK492" start="0" length="0">
      <dxf>
        <font>
          <b/>
          <sz val="11"/>
          <family val="2"/>
        </font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7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1" start="0" length="0">
      <dxf>
        <font>
          <sz val="16"/>
          <family val="2"/>
        </font>
      </dxf>
    </rfmt>
    <rcc rId="0" sId="2" s="1" dxf="1">
      <nc r="AK2" t="inlineStr">
        <is>
          <t>2H földgázcsoportra</t>
        </is>
      </nc>
      <ndxf>
        <font>
          <sz val="16"/>
          <color auto="1"/>
          <name val="Arial"/>
          <family val="2"/>
          <charset val="238"/>
          <scheme val="none"/>
        </font>
        <alignment vertical="center"/>
      </ndxf>
    </rcc>
    <rcc rId="0" sId="2" s="1" dxf="1">
      <nc r="AK3" t="inlineStr">
        <is>
          <t>2S földgázcsoportra</t>
        </is>
      </nc>
      <ndxf>
        <font>
          <sz val="16"/>
          <color auto="1"/>
          <name val="Arial"/>
          <family val="2"/>
          <charset val="238"/>
          <scheme val="none"/>
        </font>
        <alignment vertical="center"/>
      </ndxf>
    </rcc>
    <rcc rId="0" sId="2" s="1" dxf="1">
      <nc r="AK4" t="inlineStr">
        <is>
          <t>Középalföldi inert földgázra</t>
        </is>
      </nc>
      <ndxf>
        <font>
          <sz val="16"/>
          <color auto="1"/>
          <name val="Arial"/>
          <family val="2"/>
          <charset val="238"/>
          <scheme val="none"/>
        </font>
        <alignment vertical="center"/>
      </ndxf>
    </rcc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cc rId="0" sId="2" dxf="1">
      <nc r="AK272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cc rId="0" sId="2" dxf="1">
      <nc r="AK285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286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cc rId="0" sId="2" dxf="1">
      <nc r="AK289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cc rId="0" sId="2" dxf="1">
      <nc r="AK301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cc rId="0" sId="2" dxf="1">
      <nc r="AK325">
        <f>SUBTOTAL(9,AK288:AK324)</f>
      </nc>
      <ndxf>
        <font>
          <b/>
          <sz val="11"/>
          <family val="2"/>
        </font>
        <alignment vertical="center"/>
      </ndxf>
    </rcc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cc rId="0" sId="2" dxf="1">
      <nc r="AK433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434" start="0" length="0">
      <dxf>
        <font>
          <b/>
          <sz val="11"/>
          <family val="2"/>
        </font>
        <alignment vertical="center"/>
      </dxf>
    </rfmt>
    <rcc rId="0" sId="2" dxf="1">
      <nc r="AK435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436" start="0" length="0">
      <dxf>
        <font>
          <b/>
          <sz val="11"/>
          <family val="2"/>
        </font>
        <alignment vertical="center"/>
      </dxf>
    </rfmt>
    <rcc rId="0" sId="2" dxf="1">
      <nc r="AK437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cc rId="0" sId="2" dxf="1">
      <nc r="AK446" t="inlineStr">
        <is>
          <t xml:space="preserve"> </t>
        </is>
      </nc>
      <ndxf>
        <font>
          <b/>
          <sz val="11"/>
          <family val="2"/>
        </font>
        <alignment vertical="center"/>
      </ndxf>
    </rcc>
    <rcc rId="0" sId="2" dxf="1">
      <nc r="AK447" t="inlineStr">
        <is>
          <t xml:space="preserve"> </t>
        </is>
      </nc>
      <ndxf>
        <font>
          <b/>
          <sz val="11"/>
          <family val="2"/>
        </font>
        <alignment vertical="center"/>
      </ndxf>
    </rcc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8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1" start="0" length="0">
      <dxf>
        <font>
          <sz val="16"/>
          <family val="2"/>
        </font>
      </dxf>
    </rfmt>
    <rfmt sheetId="2" sqref="AK2" start="0" length="0">
      <dxf>
        <font>
          <sz val="16"/>
          <family val="2"/>
        </font>
        <alignment vertical="center"/>
      </dxf>
    </rfmt>
    <rfmt sheetId="2" sqref="AK3" start="0" length="0">
      <dxf>
        <font>
          <sz val="16"/>
          <family val="2"/>
        </font>
        <alignment vertical="center"/>
      </dxf>
    </rfmt>
    <rfmt sheetId="2" sqref="AK4" start="0" length="0">
      <dxf>
        <font>
          <sz val="16"/>
          <family val="2"/>
        </font>
        <alignment vertical="center"/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69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fmt sheetId="2" s="1" sqref="AK2" start="0" length="0">
      <dxf>
        <font>
          <sz val="12"/>
          <color auto="1"/>
          <name val="Arial"/>
          <family val="2"/>
          <charset val="238"/>
          <scheme val="none"/>
        </font>
      </dxf>
    </rfmt>
    <rfmt sheetId="2" s="1" sqref="AK3" start="0" length="0">
      <dxf>
        <font>
          <sz val="12"/>
          <color auto="1"/>
          <name val="Arial"/>
          <family val="2"/>
          <charset val="238"/>
          <scheme val="none"/>
        </font>
      </dxf>
    </rfmt>
    <rfmt sheetId="2" s="1" sqref="AK4" start="0" length="0">
      <dxf>
        <font>
          <sz val="12"/>
          <color auto="1"/>
          <name val="Arial"/>
          <family val="2"/>
          <charset val="238"/>
          <scheme val="none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0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cc rId="0" sId="2" dxf="1">
      <nc r="AK2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15→0(2H)</t>
          </r>
          <r>
            <rPr>
              <b/>
              <sz val="16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6"/>
          <family val="2"/>
        </font>
        <alignment horizontal="left" vertical="center"/>
      </ndxf>
    </rcc>
    <rcc rId="0" sId="2" dxf="1">
      <nc r="AK3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15→0(2S)</t>
          </r>
          <r>
            <rPr>
              <b/>
              <sz val="16"/>
              <rFont val="Arial"/>
              <family val="2"/>
              <charset val="238"/>
            </rPr>
            <t xml:space="preserve">   =</t>
          </r>
        </is>
      </nc>
      <ndxf>
        <font>
          <b/>
          <i/>
          <sz val="16"/>
          <family val="2"/>
        </font>
        <alignment horizontal="left" vertical="center"/>
      </ndxf>
    </rcc>
    <rcc rId="0" sId="2" dxf="1">
      <nc r="AK4" t="inlineStr">
        <is>
          <r>
            <t>K</t>
          </r>
          <r>
            <rPr>
              <b/>
              <vertAlign val="subscript"/>
              <sz val="16"/>
              <rFont val="Arial"/>
              <family val="2"/>
              <charset val="238"/>
            </rPr>
            <t>15→0(inert)</t>
          </r>
          <r>
            <rPr>
              <b/>
              <sz val="16"/>
              <rFont val="Arial"/>
              <family val="2"/>
              <charset val="238"/>
            </rPr>
            <t xml:space="preserve"> =</t>
          </r>
        </is>
      </nc>
      <ndxf>
        <font>
          <b/>
          <i/>
          <sz val="16"/>
          <family val="2"/>
        </font>
        <alignment horizontal="left" vertical="center"/>
      </ndxf>
    </rcc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1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fmt sheetId="2" sqref="AK2" start="0" length="0">
      <dxf>
        <font>
          <sz val="11"/>
          <name val="Arial CE"/>
          <family val="2"/>
        </font>
      </dxf>
    </rfmt>
    <rfmt sheetId="2" sqref="AK3" start="0" length="0">
      <dxf>
        <font>
          <sz val="11"/>
          <name val="Arial CE"/>
          <family val="2"/>
        </font>
      </dxf>
    </rfmt>
    <rfmt sheetId="2" sqref="AK4" start="0" length="0">
      <dxf>
        <font>
          <sz val="11"/>
          <name val="Arial CE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2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fmt sheetId="2" sqref="AK2" start="0" length="0">
      <dxf>
        <font>
          <sz val="11"/>
          <name val="Arial CE"/>
          <family val="2"/>
        </font>
      </dxf>
    </rfmt>
    <rfmt sheetId="2" sqref="AK3" start="0" length="0">
      <dxf>
        <font>
          <sz val="11"/>
          <name val="Arial CE"/>
          <family val="2"/>
        </font>
      </dxf>
    </rfmt>
    <rfmt sheetId="2" sqref="AK4" start="0" length="0">
      <dxf>
        <font>
          <sz val="11"/>
          <name val="Arial CE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3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cc rId="0" sId="2" dxf="1" numFmtId="4">
      <nc r="AK2">
        <v>0.947519</v>
      </nc>
      <ndxf>
        <font>
          <sz val="16"/>
          <family val="2"/>
        </font>
        <numFmt numFmtId="172" formatCode="0.000000"/>
        <alignment horizontal="left" vertical="center"/>
      </ndxf>
    </rcc>
    <rcc rId="0" sId="2" dxf="1">
      <nc r="AK3">
        <v>0.94746399999999997</v>
      </nc>
      <ndxf>
        <font>
          <sz val="16"/>
          <family val="2"/>
        </font>
        <alignment horizontal="left" vertical="center"/>
      </ndxf>
    </rcc>
    <rcc rId="0" sId="2" dxf="1" numFmtId="4">
      <nc r="AK4">
        <v>0.94743200000000005</v>
      </nc>
      <ndxf>
        <font>
          <sz val="16"/>
          <family val="2"/>
        </font>
        <numFmt numFmtId="172" formatCode="0.000000"/>
        <alignment horizontal="left" vertical="center"/>
      </ndxf>
    </rcc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4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B$2:$AK$472" dn="Z_109BE2B1_8D9E_4048_9944_E8F028F424F1_.wvu.FilterData" sId="2"/>
    <undo index="65535" exp="area" ref3D="1" dr="$A$2:$XFD$3" dn="Z_22DCB34F_2C24_4230_98F6_DAF7677861F8_.wvu.PrintTitles" sId="2"/>
    <undo index="65535" exp="area" ref3D="1" dr="$B$2:$AK$472" dn="Z_067F625E_BA94_4E67_A310_AEF3EB8E32A1_.wvu.FilterData" sId="2"/>
    <undo index="65535" exp="area" ref3D="1" dr="$A$2:$XFD$3" dn="Z_109BE2B1_8D9E_4048_9944_E8F028F424F1_.wvu.PrintTitles" sId="2"/>
    <undo index="65535" exp="area" ref3D="1" dr="$B$2:$AK$472" dn="Z_22DCB34F_2C24_4230_98F6_DAF7677861F8_.wvu.FilterData" sId="2"/>
    <undo index="65535" exp="area" ref3D="1" dr="$B$2:$AK$472" dn="_FilterDatabase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B$2:$AK$472" dn="Z_82F56373_E05D_41C7_B25F_5B0E512A2CDD_.wvu.FilterData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B$2:$AK$472" dn="Z_5EC924FF_8BC8_40AD_A319_4C9D91240D71_.wvu.FilterData" sId="2"/>
    <undo index="65535" exp="area" ref3D="1" dr="$B$2:$AK$472" dn="Z_70379542_B2D6_40D2_80AE_F1B0F6194280_.wvu.FilterData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B$2:$AK$472" dn="Z_D36219D0_A7BF_4FA8_8DD8_488F13E3673E_.wvu.FilterData" sId="2"/>
    <undo index="65535" exp="area" ref3D="1" dr="$B$2:$AK$472" dn="Z_C22417F1_0922_495C_826E_BDAEA7C2F5B1_.wvu.FilterData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B$2:$AK$472" dn="Z_9A544348_C62B_4C52_9881_7B81D8AABC20_.wvu.FilterData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B$2:$AK$472" dn="Z_E5AB5744_4C8A_40CE_9F0B_33627CEEF0B3_.wvu.FilterData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="1" sqref="AK1" start="0" length="0">
      <dxf>
        <font>
          <sz val="16"/>
          <color auto="1"/>
          <name val="Arial"/>
          <family val="2"/>
          <charset val="238"/>
          <scheme val="none"/>
        </font>
      </dxf>
    </rfmt>
    <rfmt sheetId="2" sqref="AK2" start="0" length="0">
      <dxf>
        <font>
          <sz val="16"/>
          <family val="2"/>
        </font>
        <numFmt numFmtId="172" formatCode="0.000000"/>
        <alignment horizontal="left" vertical="center"/>
      </dxf>
    </rfmt>
    <rfmt sheetId="2" sqref="AK3" start="0" length="0">
      <dxf>
        <font>
          <sz val="16"/>
          <family val="2"/>
        </font>
        <alignment horizontal="left" vertical="center"/>
      </dxf>
    </rfmt>
    <rfmt sheetId="2" sqref="AK4" start="0" length="0">
      <dxf>
        <font>
          <sz val="16"/>
          <family val="2"/>
        </font>
        <numFmt numFmtId="172" formatCode="0.000000"/>
        <alignment horizontal="left" vertical="center"/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5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6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7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8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79" sId="2" ref="AK1:AK1048576" action="deleteCol"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65535" exp="area" ref3D="1" dr="$A$2:$XFD$3" dn="Z_2A64C2BC_53ED_460F_8F73_8F31D0C747C5_.wvu.PrintTitles" sId="2"/>
    <undo index="65535" exp="area" ref3D="1" dr="$A$2:$XFD$3" dn="Z_4AAFD51F_A55D_4BD7_8E8E_8ADC9828244C_.wvu.PrintTitles" sId="2"/>
    <undo index="65535" exp="area" ref3D="1" dr="$A$2:$XFD$3" dn="Z_22DCB34F_2C24_4230_98F6_DAF7677861F8_.wvu.PrintTitles" sId="2"/>
    <undo index="65535" exp="area" ref3D="1" dr="$A$2:$XFD$3" dn="Z_109BE2B1_8D9E_4048_9944_E8F028F424F1_.wvu.PrintTitles" sId="2"/>
    <undo index="65535" exp="area" ref3D="1" dr="$A$2:$XFD$3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65535" exp="area" ref3D="1" dr="$A$2:$XFD$3" dn="Z_70379542_B2D6_40D2_80AE_F1B0F6194280_.wvu.PrintTitles" sId="2"/>
    <undo index="65535" exp="area" ref3D="1" dr="$A$2:$XFD$3" dn="Z_5D3CE05E_E258_49BD_A56F_B41F6E2E1760_.wvu.PrintTitles" sId="2"/>
    <undo index="65535" exp="area" ref3D="1" dr="$A$2:$XFD$3" dn="Z_5EC924FF_8BC8_40AD_A319_4C9D91240D71_.wvu.PrintTitle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65535" exp="area" ref3D="1" dr="$A$2:$XFD$3" dn="Z_C22417F1_0922_495C_826E_BDAEA7C2F5B1_.wvu.PrintTitles" sId="2"/>
    <undo index="65535" exp="area" ref3D="1" dr="$A$2:$XFD$3" dn="Z_D36219D0_A7BF_4FA8_8DD8_488F13E3673E_.wvu.PrintTitles" sId="2"/>
    <undo index="65535" exp="area" ref3D="1" dr="$A$2:$XFD$3" dn="Z_D804A323_1934_42A5_ADE5_667998EEFD9B_.wvu.PrintTitle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65535" exp="area" ref3D="1" dr="$A$2:$XFD$3" dn="Z_8DC3BF2D_804D_41E7_9D94_D62D5D3A81A6_.wvu.PrintTitles" sId="2"/>
    <undo index="65535" exp="area" ref3D="1" dr="$A$2:$XFD$3" dn="Z_9A544348_C62B_4C52_9881_7B81D8AABC20_.wvu.PrintTitles" sId="2"/>
    <undo index="65535" exp="area" ref3D="1" dr="$A$2:$XFD$3" dn="Z_8CF23890_B80D_43CE_AC47_A5A077AE53A3_.wvu.PrintTitles" sId="2"/>
    <undo index="65535" exp="area" ref3D="1" dr="$A$2:$XFD$3" dn="Z_97310CF4_8226_4A1A_B74A_4157DE6ECEB4_.wvu.PrintTitles" sId="2"/>
    <undo index="65535" exp="area" ref3D="1" dr="$A$2:$XFD$3" dn="Z_EC82EC42_76E0_4781_B877_13BB6D0777DF_.wvu.PrintTitles" sId="2"/>
    <undo index="65535" exp="area" ref3D="1" dr="$A$2:$XFD$3" dn="Z_EAB0E31B_6637_4D4E_A1C4_84B123167B72_.wvu.PrintTitles" sId="2"/>
    <undo index="65535" exp="area" ref3D="1" dr="$A$2:$XFD$3" dn="Z_E5AB5744_4C8A_40CE_9F0B_33627CEEF0B3_.wvu.PrintTitles" sId="2"/>
    <undo index="65535" exp="area" ref3D="1" dr="$A$2:$XFD$3" dn="Z_E9FE6A6F_3618_4F0B_9595_2A4A0816C087_.wvu.PrintTitles" sId="2"/>
    <rfmt sheetId="2" xfDxf="1" sqref="AK1:AK1048576" start="0" length="0">
      <dxf>
        <font>
          <sz val="11"/>
          <family val="2"/>
        </font>
      </dxf>
    </rfmt>
    <rfmt sheetId="2" sqref="AK3" start="0" length="0">
      <dxf>
        <font>
          <b/>
          <sz val="11"/>
          <family val="2"/>
        </font>
      </dxf>
    </rfmt>
    <rfmt sheetId="2" sqref="AK4" start="0" length="0">
      <dxf>
        <font>
          <b/>
          <sz val="11"/>
          <family val="2"/>
        </font>
      </dxf>
    </rfmt>
    <rfmt sheetId="2" sqref="AK5" start="0" length="0">
      <dxf>
        <font>
          <b/>
          <sz val="11"/>
          <family val="2"/>
        </font>
        <alignment vertical="center"/>
      </dxf>
    </rfmt>
    <rfmt sheetId="2" sqref="AK6" start="0" length="0">
      <dxf>
        <font>
          <b/>
          <sz val="11"/>
          <family val="2"/>
        </font>
        <alignment vertical="center"/>
      </dxf>
    </rfmt>
    <rfmt sheetId="2" sqref="AK7" start="0" length="0">
      <dxf>
        <font>
          <b/>
          <sz val="11"/>
          <family val="2"/>
        </font>
        <alignment vertical="center"/>
      </dxf>
    </rfmt>
    <rfmt sheetId="2" sqref="AK8" start="0" length="0">
      <dxf>
        <font>
          <b/>
          <sz val="11"/>
          <family val="2"/>
        </font>
        <alignment vertical="center"/>
      </dxf>
    </rfmt>
    <rfmt sheetId="2" sqref="AK9" start="0" length="0">
      <dxf>
        <font>
          <b/>
          <sz val="11"/>
          <family val="2"/>
        </font>
        <alignment vertical="center"/>
      </dxf>
    </rfmt>
    <rfmt sheetId="2" sqref="AK10" start="0" length="0">
      <dxf>
        <font>
          <b/>
          <sz val="11"/>
          <family val="2"/>
        </font>
        <alignment vertical="center"/>
      </dxf>
    </rfmt>
    <rfmt sheetId="2" sqref="AK11" start="0" length="0">
      <dxf>
        <font>
          <b/>
          <sz val="11"/>
          <family val="2"/>
        </font>
        <alignment vertical="center"/>
      </dxf>
    </rfmt>
    <rfmt sheetId="2" sqref="AK12" start="0" length="0">
      <dxf>
        <font>
          <b/>
          <sz val="11"/>
          <family val="2"/>
        </font>
        <alignment vertical="center"/>
      </dxf>
    </rfmt>
    <rfmt sheetId="2" sqref="AK13" start="0" length="0">
      <dxf>
        <font>
          <b/>
          <sz val="11"/>
          <family val="2"/>
        </font>
        <alignment vertical="center"/>
      </dxf>
    </rfmt>
    <rfmt sheetId="2" sqref="AK14" start="0" length="0">
      <dxf>
        <font>
          <b/>
          <sz val="11"/>
          <family val="2"/>
        </font>
        <alignment vertical="center"/>
      </dxf>
    </rfmt>
    <rfmt sheetId="2" sqref="AK15" start="0" length="0">
      <dxf>
        <font>
          <b/>
          <sz val="11"/>
          <family val="2"/>
        </font>
        <alignment vertical="center"/>
      </dxf>
    </rfmt>
    <rfmt sheetId="2" sqref="AK16" start="0" length="0">
      <dxf>
        <font>
          <b/>
          <sz val="11"/>
          <family val="2"/>
        </font>
        <alignment vertical="center"/>
      </dxf>
    </rfmt>
    <rfmt sheetId="2" sqref="AK17" start="0" length="0">
      <dxf>
        <font>
          <b/>
          <sz val="11"/>
          <family val="2"/>
        </font>
        <alignment vertical="center"/>
      </dxf>
    </rfmt>
    <rfmt sheetId="2" sqref="AK18" start="0" length="0">
      <dxf>
        <font>
          <b/>
          <sz val="11"/>
          <family val="2"/>
        </font>
        <alignment vertical="center"/>
      </dxf>
    </rfmt>
    <rfmt sheetId="2" sqref="AK19" start="0" length="0">
      <dxf>
        <font>
          <b/>
          <sz val="11"/>
          <family val="2"/>
        </font>
        <alignment vertical="center"/>
      </dxf>
    </rfmt>
    <rfmt sheetId="2" sqref="AK20" start="0" length="0">
      <dxf>
        <font>
          <b/>
          <sz val="11"/>
          <family val="2"/>
        </font>
        <alignment vertical="center"/>
      </dxf>
    </rfmt>
    <rfmt sheetId="2" sqref="AK21" start="0" length="0">
      <dxf>
        <font>
          <b/>
          <sz val="11"/>
          <family val="2"/>
        </font>
        <alignment vertical="center"/>
      </dxf>
    </rfmt>
    <rfmt sheetId="2" sqref="AK22" start="0" length="0">
      <dxf>
        <font>
          <b/>
          <sz val="11"/>
          <family val="2"/>
        </font>
        <alignment vertical="center"/>
      </dxf>
    </rfmt>
    <rfmt sheetId="2" sqref="AK23" start="0" length="0">
      <dxf>
        <font>
          <b/>
          <sz val="11"/>
          <family val="2"/>
        </font>
        <alignment vertical="center"/>
      </dxf>
    </rfmt>
    <rfmt sheetId="2" sqref="AK24" start="0" length="0">
      <dxf>
        <font>
          <b/>
          <sz val="11"/>
          <family val="2"/>
        </font>
        <alignment vertical="center"/>
      </dxf>
    </rfmt>
    <rfmt sheetId="2" sqref="AK25" start="0" length="0">
      <dxf>
        <font>
          <b/>
          <sz val="11"/>
          <family val="2"/>
        </font>
        <alignment vertical="center"/>
      </dxf>
    </rfmt>
    <rfmt sheetId="2" sqref="AK26" start="0" length="0">
      <dxf>
        <font>
          <b/>
          <sz val="11"/>
          <family val="2"/>
        </font>
        <alignment vertical="center"/>
      </dxf>
    </rfmt>
    <rfmt sheetId="2" sqref="AK27" start="0" length="0">
      <dxf>
        <font>
          <b/>
          <sz val="11"/>
          <family val="2"/>
        </font>
        <alignment vertical="center"/>
      </dxf>
    </rfmt>
    <rfmt sheetId="2" sqref="AK28" start="0" length="0">
      <dxf>
        <font>
          <b/>
          <sz val="11"/>
          <family val="2"/>
        </font>
        <alignment vertical="center"/>
      </dxf>
    </rfmt>
    <rfmt sheetId="2" sqref="AK29" start="0" length="0">
      <dxf>
        <font>
          <b/>
          <sz val="11"/>
          <family val="2"/>
        </font>
        <alignment vertical="center"/>
      </dxf>
    </rfmt>
    <rfmt sheetId="2" sqref="AK30" start="0" length="0">
      <dxf>
        <font>
          <b/>
          <sz val="11"/>
          <family val="2"/>
        </font>
        <alignment vertical="center"/>
      </dxf>
    </rfmt>
    <rfmt sheetId="2" sqref="AK31" start="0" length="0">
      <dxf>
        <font>
          <b/>
          <sz val="11"/>
          <family val="2"/>
        </font>
        <alignment vertical="center"/>
      </dxf>
    </rfmt>
    <rfmt sheetId="2" sqref="AK32" start="0" length="0">
      <dxf>
        <font>
          <b/>
          <sz val="11"/>
          <family val="2"/>
        </font>
        <alignment vertical="center"/>
      </dxf>
    </rfmt>
    <rfmt sheetId="2" sqref="AK33" start="0" length="0">
      <dxf>
        <font>
          <b/>
          <sz val="11"/>
          <family val="2"/>
        </font>
        <alignment vertical="center"/>
      </dxf>
    </rfmt>
    <rfmt sheetId="2" sqref="AK34" start="0" length="0">
      <dxf>
        <font>
          <b/>
          <sz val="11"/>
          <family val="2"/>
        </font>
        <alignment vertical="center"/>
      </dxf>
    </rfmt>
    <rfmt sheetId="2" sqref="AK35" start="0" length="0">
      <dxf>
        <font>
          <b/>
          <sz val="11"/>
          <family val="2"/>
        </font>
        <alignment vertical="center"/>
      </dxf>
    </rfmt>
    <rfmt sheetId="2" sqref="AK36" start="0" length="0">
      <dxf>
        <font>
          <b/>
          <sz val="11"/>
          <family val="2"/>
        </font>
        <alignment vertical="center"/>
      </dxf>
    </rfmt>
    <rfmt sheetId="2" sqref="AK37" start="0" length="0">
      <dxf>
        <font>
          <b/>
          <sz val="11"/>
          <family val="2"/>
        </font>
        <alignment vertical="center"/>
      </dxf>
    </rfmt>
    <rfmt sheetId="2" sqref="AK38" start="0" length="0">
      <dxf>
        <font>
          <b/>
          <sz val="11"/>
          <family val="2"/>
        </font>
        <alignment vertical="center"/>
      </dxf>
    </rfmt>
    <rfmt sheetId="2" sqref="AK39" start="0" length="0">
      <dxf>
        <font>
          <b/>
          <sz val="11"/>
          <family val="2"/>
        </font>
        <alignment vertical="center"/>
      </dxf>
    </rfmt>
    <rfmt sheetId="2" sqref="AK40" start="0" length="0">
      <dxf>
        <font>
          <b/>
          <sz val="11"/>
          <family val="2"/>
        </font>
        <alignment vertical="center"/>
      </dxf>
    </rfmt>
    <rfmt sheetId="2" sqref="AK41" start="0" length="0">
      <dxf>
        <font>
          <b/>
          <sz val="11"/>
          <family val="2"/>
        </font>
        <alignment vertical="center"/>
      </dxf>
    </rfmt>
    <rfmt sheetId="2" sqref="AK42" start="0" length="0">
      <dxf>
        <font>
          <b/>
          <sz val="11"/>
          <family val="2"/>
        </font>
        <alignment vertical="center"/>
      </dxf>
    </rfmt>
    <rfmt sheetId="2" sqref="AK43" start="0" length="0">
      <dxf>
        <font>
          <b/>
          <sz val="11"/>
          <family val="2"/>
        </font>
        <alignment vertical="center"/>
      </dxf>
    </rfmt>
    <rfmt sheetId="2" sqref="AK44" start="0" length="0">
      <dxf>
        <font>
          <b/>
          <sz val="11"/>
          <color rgb="FFFF0000"/>
          <family val="2"/>
        </font>
        <alignment vertical="center"/>
      </dxf>
    </rfmt>
    <rfmt sheetId="2" sqref="AK45" start="0" length="0">
      <dxf>
        <font>
          <b/>
          <sz val="11"/>
          <family val="2"/>
        </font>
        <alignment vertical="center"/>
      </dxf>
    </rfmt>
    <rfmt sheetId="2" sqref="AK46" start="0" length="0">
      <dxf>
        <font>
          <b/>
          <sz val="11"/>
          <family val="2"/>
        </font>
        <alignment vertical="center"/>
      </dxf>
    </rfmt>
    <rfmt sheetId="2" sqref="AK47" start="0" length="0">
      <dxf>
        <font>
          <b/>
          <sz val="11"/>
          <family val="2"/>
        </font>
        <alignment vertical="center"/>
      </dxf>
    </rfmt>
    <rfmt sheetId="2" sqref="AK48" start="0" length="0">
      <dxf>
        <font>
          <b/>
          <sz val="11"/>
          <family val="2"/>
        </font>
        <alignment vertical="center"/>
      </dxf>
    </rfmt>
    <rfmt sheetId="2" sqref="AK49" start="0" length="0">
      <dxf>
        <font>
          <b/>
          <sz val="11"/>
          <family val="2"/>
        </font>
        <alignment vertical="center"/>
      </dxf>
    </rfmt>
    <rfmt sheetId="2" sqref="AK50" start="0" length="0">
      <dxf>
        <font>
          <b/>
          <sz val="11"/>
          <family val="2"/>
        </font>
        <alignment vertical="center"/>
      </dxf>
    </rfmt>
    <rfmt sheetId="2" sqref="AK51" start="0" length="0">
      <dxf>
        <font>
          <b/>
          <sz val="11"/>
          <family val="2"/>
        </font>
        <alignment vertical="center"/>
      </dxf>
    </rfmt>
    <rfmt sheetId="2" sqref="AK52" start="0" length="0">
      <dxf>
        <font>
          <b/>
          <sz val="11"/>
          <family val="2"/>
        </font>
        <alignment vertical="center"/>
      </dxf>
    </rfmt>
    <rfmt sheetId="2" sqref="AK53" start="0" length="0">
      <dxf>
        <font>
          <b/>
          <sz val="11"/>
          <family val="2"/>
        </font>
        <alignment vertical="center"/>
      </dxf>
    </rfmt>
    <rfmt sheetId="2" sqref="AK54" start="0" length="0">
      <dxf>
        <font>
          <b/>
          <sz val="11"/>
          <family val="2"/>
        </font>
        <alignment vertical="center"/>
      </dxf>
    </rfmt>
    <rfmt sheetId="2" sqref="AK55" start="0" length="0">
      <dxf>
        <font>
          <b/>
          <sz val="11"/>
          <family val="2"/>
        </font>
        <alignment vertical="center"/>
      </dxf>
    </rfmt>
    <rfmt sheetId="2" sqref="AK56" start="0" length="0">
      <dxf>
        <font>
          <b/>
          <sz val="11"/>
          <family val="2"/>
        </font>
        <alignment vertical="center"/>
      </dxf>
    </rfmt>
    <rfmt sheetId="2" sqref="AK57" start="0" length="0">
      <dxf>
        <font>
          <b/>
          <sz val="11"/>
          <family val="2"/>
        </font>
        <alignment vertical="center"/>
      </dxf>
    </rfmt>
    <rfmt sheetId="2" sqref="AK58" start="0" length="0">
      <dxf>
        <font>
          <b/>
          <sz val="11"/>
          <family val="2"/>
        </font>
        <alignment vertical="center"/>
      </dxf>
    </rfmt>
    <rfmt sheetId="2" sqref="AK59" start="0" length="0">
      <dxf>
        <font>
          <b/>
          <sz val="11"/>
          <family val="2"/>
        </font>
        <alignment vertical="center"/>
      </dxf>
    </rfmt>
    <rfmt sheetId="2" sqref="AK60" start="0" length="0">
      <dxf>
        <font>
          <b/>
          <sz val="11"/>
          <family val="2"/>
        </font>
        <alignment vertical="center"/>
      </dxf>
    </rfmt>
    <rfmt sheetId="2" sqref="AK61" start="0" length="0">
      <dxf>
        <alignment vertical="center"/>
      </dxf>
    </rfmt>
    <rfmt sheetId="2" sqref="AK62" start="0" length="0">
      <dxf>
        <font>
          <b/>
          <sz val="11"/>
          <family val="2"/>
        </font>
        <alignment vertical="center"/>
      </dxf>
    </rfmt>
    <rfmt sheetId="2" sqref="AK63" start="0" length="0">
      <dxf>
        <font>
          <b/>
          <sz val="11"/>
          <family val="2"/>
        </font>
        <alignment vertical="center"/>
      </dxf>
    </rfmt>
    <rfmt sheetId="2" sqref="AK64" start="0" length="0">
      <dxf>
        <font>
          <b/>
          <sz val="11"/>
          <family val="2"/>
        </font>
        <alignment vertical="center"/>
      </dxf>
    </rfmt>
    <rfmt sheetId="2" sqref="AK65" start="0" length="0">
      <dxf>
        <font>
          <b/>
          <sz val="11"/>
          <family val="2"/>
        </font>
        <alignment vertical="center"/>
      </dxf>
    </rfmt>
    <rfmt sheetId="2" sqref="AK66" start="0" length="0">
      <dxf>
        <font>
          <b/>
          <sz val="11"/>
          <family val="2"/>
        </font>
        <alignment vertical="center"/>
      </dxf>
    </rfmt>
    <rfmt sheetId="2" sqref="AK67" start="0" length="0">
      <dxf>
        <font>
          <b/>
          <sz val="11"/>
          <family val="2"/>
        </font>
        <alignment vertical="center"/>
      </dxf>
    </rfmt>
    <rfmt sheetId="2" sqref="AK68" start="0" length="0">
      <dxf>
        <font>
          <b/>
          <sz val="11"/>
          <family val="2"/>
        </font>
        <alignment vertical="center"/>
      </dxf>
    </rfmt>
    <rfmt sheetId="2" sqref="AK69" start="0" length="0">
      <dxf>
        <font>
          <b/>
          <sz val="11"/>
          <family val="2"/>
        </font>
        <alignment vertical="center"/>
      </dxf>
    </rfmt>
    <rfmt sheetId="2" sqref="AK70" start="0" length="0">
      <dxf>
        <font>
          <b/>
          <sz val="11"/>
          <family val="2"/>
        </font>
        <alignment vertical="center"/>
      </dxf>
    </rfmt>
    <rfmt sheetId="2" sqref="AK71" start="0" length="0">
      <dxf>
        <font>
          <b/>
          <sz val="11"/>
          <family val="2"/>
        </font>
        <alignment vertical="center"/>
      </dxf>
    </rfmt>
    <rfmt sheetId="2" sqref="AK72" start="0" length="0">
      <dxf>
        <font>
          <b/>
          <sz val="11"/>
          <family val="2"/>
        </font>
        <alignment vertical="center"/>
      </dxf>
    </rfmt>
    <rfmt sheetId="2" sqref="AK73" start="0" length="0">
      <dxf>
        <font>
          <b/>
          <sz val="11"/>
          <family val="2"/>
        </font>
        <alignment vertical="center"/>
      </dxf>
    </rfmt>
    <rfmt sheetId="2" sqref="AK74" start="0" length="0">
      <dxf>
        <font>
          <b/>
          <sz val="11"/>
          <family val="2"/>
        </font>
        <alignment vertical="center"/>
      </dxf>
    </rfmt>
    <rfmt sheetId="2" sqref="AK75" start="0" length="0">
      <dxf>
        <font>
          <b/>
          <sz val="11"/>
          <family val="2"/>
        </font>
        <alignment vertical="center"/>
      </dxf>
    </rfmt>
    <rfmt sheetId="2" sqref="AK76" start="0" length="0">
      <dxf>
        <font>
          <b/>
          <sz val="11"/>
          <family val="2"/>
        </font>
        <alignment vertical="center"/>
      </dxf>
    </rfmt>
    <rfmt sheetId="2" sqref="AK77" start="0" length="0">
      <dxf>
        <font>
          <b/>
          <sz val="11"/>
          <family val="2"/>
        </font>
        <alignment vertical="center"/>
      </dxf>
    </rfmt>
    <rfmt sheetId="2" sqref="AK78" start="0" length="0">
      <dxf>
        <font>
          <b/>
          <sz val="11"/>
          <family val="2"/>
        </font>
        <alignment vertical="center"/>
      </dxf>
    </rfmt>
    <rfmt sheetId="2" sqref="AK79" start="0" length="0">
      <dxf>
        <font>
          <b/>
          <sz val="11"/>
          <family val="2"/>
        </font>
        <alignment vertical="center"/>
      </dxf>
    </rfmt>
    <rfmt sheetId="2" sqref="AK80" start="0" length="0">
      <dxf>
        <font>
          <b/>
          <sz val="11"/>
          <family val="2"/>
        </font>
        <alignment vertical="center"/>
      </dxf>
    </rfmt>
    <rfmt sheetId="2" sqref="AK81" start="0" length="0">
      <dxf>
        <font>
          <b/>
          <sz val="11"/>
          <family val="2"/>
        </font>
        <alignment vertical="center"/>
      </dxf>
    </rfmt>
    <rfmt sheetId="2" sqref="AK82" start="0" length="0">
      <dxf>
        <font>
          <b/>
          <sz val="11"/>
          <family val="2"/>
        </font>
        <alignment vertical="center"/>
      </dxf>
    </rfmt>
    <rfmt sheetId="2" sqref="AK83" start="0" length="0">
      <dxf>
        <font>
          <b/>
          <sz val="11"/>
          <family val="2"/>
        </font>
        <alignment vertical="center"/>
      </dxf>
    </rfmt>
    <rfmt sheetId="2" sqref="AK84" start="0" length="0">
      <dxf>
        <font>
          <b/>
          <sz val="11"/>
          <family val="2"/>
        </font>
        <alignment vertical="center"/>
      </dxf>
    </rfmt>
    <rfmt sheetId="2" sqref="AK85" start="0" length="0">
      <dxf>
        <font>
          <b/>
          <sz val="11"/>
          <family val="2"/>
        </font>
        <alignment vertical="center"/>
      </dxf>
    </rfmt>
    <rfmt sheetId="2" sqref="AK86" start="0" length="0">
      <dxf>
        <font>
          <b/>
          <sz val="11"/>
          <family val="2"/>
        </font>
        <alignment vertical="center"/>
      </dxf>
    </rfmt>
    <rfmt sheetId="2" sqref="AK87" start="0" length="0">
      <dxf>
        <font>
          <b/>
          <sz val="11"/>
          <family val="2"/>
        </font>
        <alignment vertical="center"/>
      </dxf>
    </rfmt>
    <rfmt sheetId="2" sqref="AK88" start="0" length="0">
      <dxf>
        <font>
          <b/>
          <sz val="11"/>
          <family val="2"/>
        </font>
        <alignment vertical="center"/>
      </dxf>
    </rfmt>
    <rfmt sheetId="2" sqref="AK89" start="0" length="0">
      <dxf>
        <font>
          <b/>
          <sz val="11"/>
          <family val="2"/>
        </font>
        <alignment vertical="center"/>
      </dxf>
    </rfmt>
    <rfmt sheetId="2" sqref="AK90" start="0" length="0">
      <dxf>
        <font>
          <b/>
          <sz val="11"/>
          <family val="2"/>
        </font>
        <alignment vertical="center"/>
      </dxf>
    </rfmt>
    <rfmt sheetId="2" sqref="AK91" start="0" length="0">
      <dxf>
        <font>
          <b/>
          <sz val="11"/>
          <family val="2"/>
        </font>
        <alignment vertical="center"/>
      </dxf>
    </rfmt>
    <rfmt sheetId="2" sqref="AK92" start="0" length="0">
      <dxf>
        <font>
          <b/>
          <sz val="11"/>
          <family val="2"/>
        </font>
        <alignment vertical="center"/>
      </dxf>
    </rfmt>
    <rfmt sheetId="2" sqref="AK93" start="0" length="0">
      <dxf>
        <font>
          <b/>
          <sz val="11"/>
          <family val="2"/>
        </font>
        <alignment vertical="center"/>
      </dxf>
    </rfmt>
    <rfmt sheetId="2" sqref="AK94" start="0" length="0">
      <dxf>
        <alignment vertical="center"/>
      </dxf>
    </rfmt>
    <rfmt sheetId="2" sqref="AK95" start="0" length="0">
      <dxf>
        <font>
          <b/>
          <sz val="11"/>
          <family val="2"/>
        </font>
        <alignment vertical="center"/>
      </dxf>
    </rfmt>
    <rfmt sheetId="2" sqref="AK96" start="0" length="0">
      <dxf>
        <font>
          <b/>
          <sz val="11"/>
          <family val="2"/>
        </font>
        <alignment vertical="center"/>
      </dxf>
    </rfmt>
    <rfmt sheetId="2" sqref="AK97" start="0" length="0">
      <dxf>
        <font>
          <b/>
          <sz val="11"/>
          <family val="2"/>
        </font>
        <alignment vertical="center"/>
      </dxf>
    </rfmt>
    <rfmt sheetId="2" sqref="AK98" start="0" length="0">
      <dxf>
        <font>
          <b/>
          <sz val="11"/>
          <family val="2"/>
        </font>
        <alignment vertical="center"/>
      </dxf>
    </rfmt>
    <rfmt sheetId="2" sqref="AK99" start="0" length="0">
      <dxf>
        <font>
          <b/>
          <sz val="11"/>
          <family val="2"/>
        </font>
        <alignment vertical="center"/>
      </dxf>
    </rfmt>
    <rfmt sheetId="2" sqref="AK100" start="0" length="0">
      <dxf>
        <font>
          <b/>
          <sz val="11"/>
          <family val="2"/>
        </font>
        <alignment vertical="center"/>
      </dxf>
    </rfmt>
    <rfmt sheetId="2" sqref="AK101" start="0" length="0">
      <dxf>
        <font>
          <b/>
          <sz val="11"/>
          <family val="2"/>
        </font>
        <alignment vertical="center"/>
      </dxf>
    </rfmt>
    <rfmt sheetId="2" sqref="AK102" start="0" length="0">
      <dxf>
        <font>
          <b/>
          <sz val="11"/>
          <family val="2"/>
        </font>
        <alignment vertical="center"/>
      </dxf>
    </rfmt>
    <rfmt sheetId="2" sqref="AK103" start="0" length="0">
      <dxf>
        <font>
          <b/>
          <sz val="11"/>
          <family val="2"/>
        </font>
        <alignment vertical="center"/>
      </dxf>
    </rfmt>
    <rfmt sheetId="2" sqref="AK104" start="0" length="0">
      <dxf>
        <font>
          <b/>
          <sz val="11"/>
          <family val="2"/>
        </font>
        <alignment vertical="center"/>
      </dxf>
    </rfmt>
    <rfmt sheetId="2" sqref="AK105" start="0" length="0">
      <dxf>
        <font>
          <b/>
          <sz val="11"/>
          <family val="2"/>
        </font>
        <alignment vertical="center"/>
      </dxf>
    </rfmt>
    <rfmt sheetId="2" sqref="AK106" start="0" length="0">
      <dxf>
        <font>
          <b/>
          <sz val="11"/>
          <family val="2"/>
        </font>
        <alignment vertical="center"/>
      </dxf>
    </rfmt>
    <rfmt sheetId="2" sqref="AK107" start="0" length="0">
      <dxf>
        <font>
          <b/>
          <sz val="11"/>
          <family val="2"/>
        </font>
        <alignment vertical="center"/>
      </dxf>
    </rfmt>
    <rfmt sheetId="2" sqref="AK108" start="0" length="0">
      <dxf>
        <font>
          <b/>
          <sz val="11"/>
          <family val="2"/>
        </font>
        <alignment vertical="center"/>
      </dxf>
    </rfmt>
    <rfmt sheetId="2" sqref="AK109" start="0" length="0">
      <dxf>
        <font>
          <b/>
          <sz val="11"/>
          <family val="2"/>
        </font>
        <alignment vertical="center"/>
      </dxf>
    </rfmt>
    <rfmt sheetId="2" sqref="AK110" start="0" length="0">
      <dxf>
        <font>
          <b/>
          <sz val="11"/>
          <family val="2"/>
        </font>
        <alignment vertical="center"/>
      </dxf>
    </rfmt>
    <rfmt sheetId="2" sqref="AK111" start="0" length="0">
      <dxf>
        <font>
          <b/>
          <sz val="11"/>
          <family val="2"/>
        </font>
        <alignment vertical="center"/>
      </dxf>
    </rfmt>
    <rfmt sheetId="2" sqref="AK112" start="0" length="0">
      <dxf>
        <font>
          <b/>
          <sz val="11"/>
          <family val="2"/>
        </font>
        <alignment vertical="center"/>
      </dxf>
    </rfmt>
    <rfmt sheetId="2" sqref="AK113" start="0" length="0">
      <dxf>
        <font>
          <b/>
          <sz val="11"/>
          <family val="2"/>
        </font>
        <alignment vertical="center"/>
      </dxf>
    </rfmt>
    <rfmt sheetId="2" sqref="AK114" start="0" length="0">
      <dxf>
        <font>
          <b/>
          <sz val="11"/>
          <family val="2"/>
        </font>
        <alignment vertical="center"/>
      </dxf>
    </rfmt>
    <rfmt sheetId="2" sqref="AK115" start="0" length="0">
      <dxf>
        <font>
          <b/>
          <sz val="11"/>
          <family val="2"/>
        </font>
        <alignment vertical="center"/>
      </dxf>
    </rfmt>
    <rfmt sheetId="2" sqref="AK116" start="0" length="0">
      <dxf>
        <font>
          <b/>
          <sz val="11"/>
          <family val="2"/>
        </font>
        <alignment vertical="center"/>
      </dxf>
    </rfmt>
    <rfmt sheetId="2" sqref="AK117" start="0" length="0">
      <dxf>
        <font>
          <b/>
          <sz val="11"/>
          <family val="2"/>
        </font>
        <alignment vertical="center"/>
      </dxf>
    </rfmt>
    <rfmt sheetId="2" sqref="AK118" start="0" length="0">
      <dxf>
        <font>
          <b/>
          <sz val="11"/>
          <family val="2"/>
        </font>
        <alignment vertical="center"/>
      </dxf>
    </rfmt>
    <rfmt sheetId="2" sqref="AK119" start="0" length="0">
      <dxf>
        <font>
          <b/>
          <sz val="11"/>
          <family val="2"/>
        </font>
        <alignment vertical="center"/>
      </dxf>
    </rfmt>
    <rfmt sheetId="2" sqref="AK120" start="0" length="0">
      <dxf>
        <font>
          <b/>
          <sz val="11"/>
          <family val="2"/>
        </font>
        <alignment vertical="center"/>
      </dxf>
    </rfmt>
    <rfmt sheetId="2" sqref="AK121" start="0" length="0">
      <dxf>
        <font>
          <b/>
          <sz val="11"/>
          <family val="2"/>
        </font>
        <alignment vertical="center"/>
      </dxf>
    </rfmt>
    <rfmt sheetId="2" sqref="AK122" start="0" length="0">
      <dxf>
        <font>
          <b/>
          <sz val="11"/>
          <family val="2"/>
        </font>
        <alignment vertical="center"/>
      </dxf>
    </rfmt>
    <rfmt sheetId="2" sqref="AK123" start="0" length="0">
      <dxf>
        <alignment vertical="center"/>
      </dxf>
    </rfmt>
    <rfmt sheetId="2" sqref="AK124" start="0" length="0">
      <dxf>
        <font>
          <b/>
          <sz val="11"/>
          <family val="2"/>
        </font>
        <alignment vertical="center"/>
      </dxf>
    </rfmt>
    <rfmt sheetId="2" sqref="AK125" start="0" length="0">
      <dxf>
        <font>
          <b/>
          <sz val="11"/>
          <family val="2"/>
        </font>
        <alignment vertical="center"/>
      </dxf>
    </rfmt>
    <rfmt sheetId="2" sqref="AK126" start="0" length="0">
      <dxf>
        <font>
          <b/>
          <sz val="11"/>
          <family val="2"/>
        </font>
        <alignment vertical="center"/>
      </dxf>
    </rfmt>
    <rfmt sheetId="2" sqref="AK127" start="0" length="0">
      <dxf>
        <font>
          <b/>
          <sz val="11"/>
          <family val="2"/>
        </font>
        <alignment vertical="center"/>
      </dxf>
    </rfmt>
    <rfmt sheetId="2" sqref="AK128" start="0" length="0">
      <dxf>
        <font>
          <b/>
          <sz val="11"/>
          <family val="2"/>
        </font>
        <alignment vertical="center"/>
      </dxf>
    </rfmt>
    <rfmt sheetId="2" sqref="AK129" start="0" length="0">
      <dxf>
        <font>
          <b/>
          <sz val="11"/>
          <family val="2"/>
        </font>
        <alignment vertical="center"/>
      </dxf>
    </rfmt>
    <rfmt sheetId="2" sqref="AK130" start="0" length="0">
      <dxf>
        <font>
          <b/>
          <sz val="11"/>
          <family val="2"/>
        </font>
        <alignment vertical="center"/>
      </dxf>
    </rfmt>
    <rfmt sheetId="2" sqref="AK131" start="0" length="0">
      <dxf>
        <font>
          <b/>
          <sz val="11"/>
          <family val="2"/>
        </font>
        <alignment vertical="center"/>
      </dxf>
    </rfmt>
    <rfmt sheetId="2" sqref="AK132" start="0" length="0">
      <dxf>
        <font>
          <b/>
          <sz val="11"/>
          <family val="2"/>
        </font>
        <alignment vertical="center"/>
      </dxf>
    </rfmt>
    <rfmt sheetId="2" sqref="AK133" start="0" length="0">
      <dxf>
        <font>
          <b/>
          <sz val="11"/>
          <family val="2"/>
        </font>
        <alignment vertical="center"/>
      </dxf>
    </rfmt>
    <rfmt sheetId="2" sqref="AK134" start="0" length="0">
      <dxf>
        <font>
          <b/>
          <sz val="11"/>
          <family val="2"/>
        </font>
        <alignment vertical="center"/>
      </dxf>
    </rfmt>
    <rfmt sheetId="2" sqref="AK135" start="0" length="0">
      <dxf>
        <font>
          <b/>
          <sz val="11"/>
          <family val="2"/>
        </font>
        <alignment vertical="center"/>
      </dxf>
    </rfmt>
    <rfmt sheetId="2" sqref="AK136" start="0" length="0">
      <dxf>
        <font>
          <b/>
          <sz val="11"/>
          <family val="2"/>
        </font>
        <alignment vertical="center"/>
      </dxf>
    </rfmt>
    <rfmt sheetId="2" sqref="AK137" start="0" length="0">
      <dxf>
        <font>
          <b/>
          <sz val="11"/>
          <family val="2"/>
        </font>
        <alignment vertical="center"/>
      </dxf>
    </rfmt>
    <rfmt sheetId="2" sqref="AK138" start="0" length="0">
      <dxf>
        <font>
          <b/>
          <sz val="11"/>
          <family val="2"/>
        </font>
        <alignment vertical="center"/>
      </dxf>
    </rfmt>
    <rfmt sheetId="2" sqref="AK139" start="0" length="0">
      <dxf>
        <font>
          <b/>
          <sz val="11"/>
          <family val="2"/>
        </font>
        <alignment vertical="center"/>
      </dxf>
    </rfmt>
    <rfmt sheetId="2" sqref="AK140" start="0" length="0">
      <dxf>
        <font>
          <b/>
          <sz val="11"/>
          <family val="2"/>
        </font>
        <alignment vertical="center"/>
      </dxf>
    </rfmt>
    <rfmt sheetId="2" sqref="AK141" start="0" length="0">
      <dxf>
        <font>
          <b/>
          <sz val="11"/>
          <family val="2"/>
        </font>
        <alignment vertical="center"/>
      </dxf>
    </rfmt>
    <rfmt sheetId="2" sqref="AK142" start="0" length="0">
      <dxf>
        <font>
          <b/>
          <sz val="11"/>
          <family val="2"/>
        </font>
        <alignment vertical="center"/>
      </dxf>
    </rfmt>
    <rfmt sheetId="2" sqref="AK143" start="0" length="0">
      <dxf>
        <font>
          <b/>
          <sz val="11"/>
          <family val="2"/>
        </font>
        <alignment vertical="center"/>
      </dxf>
    </rfmt>
    <rfmt sheetId="2" sqref="AK144" start="0" length="0">
      <dxf>
        <font>
          <b/>
          <sz val="11"/>
          <family val="2"/>
        </font>
        <alignment vertical="center"/>
      </dxf>
    </rfmt>
    <rfmt sheetId="2" sqref="AK145" start="0" length="0">
      <dxf>
        <font>
          <b/>
          <sz val="11"/>
          <family val="2"/>
        </font>
        <alignment vertical="center"/>
      </dxf>
    </rfmt>
    <rfmt sheetId="2" sqref="AK146" start="0" length="0">
      <dxf>
        <font>
          <b/>
          <sz val="11"/>
          <family val="2"/>
        </font>
        <alignment vertical="center"/>
      </dxf>
    </rfmt>
    <rfmt sheetId="2" sqref="AK147" start="0" length="0">
      <dxf>
        <font>
          <b/>
          <sz val="11"/>
          <family val="2"/>
        </font>
        <alignment vertical="center"/>
      </dxf>
    </rfmt>
    <rfmt sheetId="2" sqref="AK148" start="0" length="0">
      <dxf>
        <font>
          <b/>
          <sz val="11"/>
          <family val="2"/>
        </font>
        <alignment vertical="center"/>
      </dxf>
    </rfmt>
    <rfmt sheetId="2" sqref="AK149" start="0" length="0">
      <dxf>
        <font>
          <b/>
          <sz val="11"/>
          <family val="2"/>
        </font>
        <alignment vertical="center"/>
      </dxf>
    </rfmt>
    <rfmt sheetId="2" sqref="AK150" start="0" length="0">
      <dxf>
        <font>
          <b/>
          <sz val="11"/>
          <family val="2"/>
        </font>
        <alignment vertical="center"/>
      </dxf>
    </rfmt>
    <rfmt sheetId="2" sqref="AK151" start="0" length="0">
      <dxf>
        <font>
          <b/>
          <sz val="11"/>
          <family val="2"/>
        </font>
        <alignment vertical="center"/>
      </dxf>
    </rfmt>
    <rfmt sheetId="2" sqref="AK152" start="0" length="0">
      <dxf>
        <font>
          <b/>
          <sz val="11"/>
          <family val="2"/>
        </font>
        <alignment vertical="center"/>
      </dxf>
    </rfmt>
    <rfmt sheetId="2" sqref="AK153" start="0" length="0">
      <dxf>
        <font>
          <b/>
          <sz val="11"/>
          <family val="2"/>
        </font>
        <alignment vertical="center"/>
      </dxf>
    </rfmt>
    <rfmt sheetId="2" sqref="AK154" start="0" length="0">
      <dxf>
        <font>
          <b/>
          <sz val="11"/>
          <family val="2"/>
        </font>
        <alignment vertical="center"/>
      </dxf>
    </rfmt>
    <rfmt sheetId="2" sqref="AK155" start="0" length="0">
      <dxf>
        <font>
          <b/>
          <sz val="11"/>
          <family val="2"/>
        </font>
        <alignment vertical="center"/>
      </dxf>
    </rfmt>
    <rfmt sheetId="2" sqref="AK156" start="0" length="0">
      <dxf>
        <font>
          <b/>
          <sz val="11"/>
          <family val="2"/>
        </font>
        <alignment vertical="center"/>
      </dxf>
    </rfmt>
    <rfmt sheetId="2" sqref="AK157" start="0" length="0">
      <dxf>
        <font>
          <b/>
          <sz val="11"/>
          <family val="2"/>
        </font>
        <alignment vertical="center"/>
      </dxf>
    </rfmt>
    <rfmt sheetId="2" sqref="AK158" start="0" length="0">
      <dxf>
        <font>
          <b/>
          <sz val="11"/>
          <family val="2"/>
        </font>
        <alignment vertical="center"/>
      </dxf>
    </rfmt>
    <rfmt sheetId="2" sqref="AK159" start="0" length="0">
      <dxf>
        <font>
          <b/>
          <sz val="11"/>
          <family val="2"/>
        </font>
        <alignment vertical="center"/>
      </dxf>
    </rfmt>
    <rfmt sheetId="2" sqref="AK160" start="0" length="0">
      <dxf>
        <font>
          <b/>
          <sz val="11"/>
          <family val="2"/>
        </font>
        <alignment vertical="center"/>
      </dxf>
    </rfmt>
    <rfmt sheetId="2" sqref="AK161" start="0" length="0">
      <dxf>
        <font>
          <b/>
          <sz val="11"/>
          <family val="2"/>
        </font>
        <alignment vertical="center"/>
      </dxf>
    </rfmt>
    <rfmt sheetId="2" sqref="AK162" start="0" length="0">
      <dxf>
        <font>
          <b/>
          <sz val="11"/>
          <family val="2"/>
        </font>
        <alignment vertical="center"/>
      </dxf>
    </rfmt>
    <rfmt sheetId="2" sqref="AK163" start="0" length="0">
      <dxf>
        <font>
          <b/>
          <sz val="11"/>
          <family val="2"/>
        </font>
        <alignment vertical="center"/>
      </dxf>
    </rfmt>
    <rfmt sheetId="2" sqref="AK164" start="0" length="0">
      <dxf>
        <font>
          <b/>
          <sz val="11"/>
          <family val="2"/>
        </font>
        <alignment vertical="center"/>
      </dxf>
    </rfmt>
    <rfmt sheetId="2" sqref="AK165" start="0" length="0">
      <dxf>
        <font>
          <b/>
          <sz val="11"/>
          <family val="2"/>
        </font>
        <alignment vertical="center"/>
      </dxf>
    </rfmt>
    <rfmt sheetId="2" sqref="AK166" start="0" length="0">
      <dxf>
        <font>
          <b/>
          <sz val="11"/>
          <family val="2"/>
        </font>
        <alignment vertical="center"/>
      </dxf>
    </rfmt>
    <rfmt sheetId="2" sqref="AK167" start="0" length="0">
      <dxf>
        <font>
          <b/>
          <sz val="11"/>
          <family val="2"/>
        </font>
        <alignment vertical="center"/>
      </dxf>
    </rfmt>
    <rfmt sheetId="2" sqref="AK168" start="0" length="0">
      <dxf>
        <font>
          <b/>
          <sz val="11"/>
          <family val="2"/>
        </font>
        <alignment vertical="center"/>
      </dxf>
    </rfmt>
    <rfmt sheetId="2" sqref="AK169" start="0" length="0">
      <dxf>
        <font>
          <b/>
          <sz val="11"/>
          <family val="2"/>
        </font>
        <alignment vertical="center"/>
      </dxf>
    </rfmt>
    <rfmt sheetId="2" sqref="AK170" start="0" length="0">
      <dxf>
        <font>
          <b/>
          <sz val="11"/>
          <family val="2"/>
        </font>
        <alignment vertical="center"/>
      </dxf>
    </rfmt>
    <rfmt sheetId="2" sqref="AK171" start="0" length="0">
      <dxf>
        <font>
          <b/>
          <sz val="11"/>
          <family val="2"/>
        </font>
        <alignment vertical="center"/>
      </dxf>
    </rfmt>
    <rfmt sheetId="2" sqref="AK172" start="0" length="0">
      <dxf>
        <font>
          <b/>
          <sz val="11"/>
          <family val="2"/>
        </font>
        <alignment vertical="center"/>
      </dxf>
    </rfmt>
    <rfmt sheetId="2" sqref="AK173" start="0" length="0">
      <dxf>
        <font>
          <b/>
          <sz val="11"/>
          <family val="2"/>
        </font>
        <alignment vertical="center"/>
      </dxf>
    </rfmt>
    <rfmt sheetId="2" sqref="AK174" start="0" length="0">
      <dxf>
        <font>
          <b/>
          <sz val="11"/>
          <family val="2"/>
        </font>
        <alignment vertical="center"/>
      </dxf>
    </rfmt>
    <rfmt sheetId="2" sqref="AK175" start="0" length="0">
      <dxf>
        <font>
          <b/>
          <sz val="11"/>
          <family val="2"/>
        </font>
        <alignment vertical="center"/>
      </dxf>
    </rfmt>
    <rfmt sheetId="2" sqref="AK176" start="0" length="0">
      <dxf>
        <font>
          <b/>
          <sz val="11"/>
          <family val="2"/>
        </font>
        <alignment vertical="center"/>
      </dxf>
    </rfmt>
    <rfmt sheetId="2" sqref="AK177" start="0" length="0">
      <dxf>
        <font>
          <b/>
          <sz val="11"/>
          <family val="2"/>
        </font>
        <alignment vertical="center"/>
      </dxf>
    </rfmt>
    <rfmt sheetId="2" sqref="AK178" start="0" length="0">
      <dxf>
        <font>
          <b/>
          <sz val="11"/>
          <family val="2"/>
        </font>
        <alignment vertical="center"/>
      </dxf>
    </rfmt>
    <rfmt sheetId="2" sqref="AK179" start="0" length="0">
      <dxf>
        <font>
          <b/>
          <sz val="11"/>
          <family val="2"/>
        </font>
        <alignment vertical="center"/>
      </dxf>
    </rfmt>
    <rfmt sheetId="2" sqref="AK180" start="0" length="0">
      <dxf>
        <font>
          <b/>
          <sz val="11"/>
          <family val="2"/>
        </font>
        <alignment vertical="center"/>
      </dxf>
    </rfmt>
    <rfmt sheetId="2" sqref="AK181" start="0" length="0">
      <dxf>
        <font>
          <b/>
          <sz val="11"/>
          <family val="2"/>
        </font>
        <alignment vertical="center"/>
      </dxf>
    </rfmt>
    <rfmt sheetId="2" sqref="AK182" start="0" length="0">
      <dxf>
        <font>
          <b/>
          <sz val="11"/>
          <family val="2"/>
        </font>
        <alignment vertical="center"/>
      </dxf>
    </rfmt>
    <rfmt sheetId="2" sqref="AK183" start="0" length="0">
      <dxf>
        <font>
          <b/>
          <sz val="11"/>
          <family val="2"/>
        </font>
        <alignment vertical="center"/>
      </dxf>
    </rfmt>
    <rfmt sheetId="2" sqref="AK184" start="0" length="0">
      <dxf>
        <font>
          <b/>
          <sz val="11"/>
          <family val="2"/>
        </font>
        <alignment vertical="center"/>
      </dxf>
    </rfmt>
    <rfmt sheetId="2" sqref="AK185" start="0" length="0">
      <dxf>
        <font>
          <b/>
          <sz val="11"/>
          <family val="2"/>
        </font>
        <alignment vertical="center"/>
      </dxf>
    </rfmt>
    <rfmt sheetId="2" sqref="AK186" start="0" length="0">
      <dxf>
        <font>
          <b/>
          <sz val="11"/>
          <family val="2"/>
        </font>
        <alignment vertical="center"/>
      </dxf>
    </rfmt>
    <rfmt sheetId="2" sqref="AK187" start="0" length="0">
      <dxf>
        <font>
          <b/>
          <sz val="11"/>
          <family val="2"/>
        </font>
        <alignment vertical="center"/>
      </dxf>
    </rfmt>
    <rfmt sheetId="2" sqref="AK188" start="0" length="0">
      <dxf>
        <font>
          <b/>
          <sz val="11"/>
          <family val="2"/>
        </font>
        <alignment vertical="center"/>
      </dxf>
    </rfmt>
    <rfmt sheetId="2" sqref="AK189" start="0" length="0">
      <dxf>
        <font>
          <b/>
          <sz val="11"/>
          <family val="2"/>
        </font>
        <alignment vertical="center"/>
      </dxf>
    </rfmt>
    <rfmt sheetId="2" sqref="AK190" start="0" length="0">
      <dxf>
        <font>
          <b/>
          <sz val="11"/>
          <family val="2"/>
        </font>
        <alignment vertical="center"/>
      </dxf>
    </rfmt>
    <rfmt sheetId="2" sqref="AK191" start="0" length="0">
      <dxf>
        <font>
          <b/>
          <sz val="11"/>
          <family val="2"/>
        </font>
        <alignment vertical="center"/>
      </dxf>
    </rfmt>
    <rfmt sheetId="2" sqref="AK192" start="0" length="0">
      <dxf>
        <font>
          <b/>
          <sz val="11"/>
          <family val="2"/>
        </font>
        <alignment vertical="center"/>
      </dxf>
    </rfmt>
    <rfmt sheetId="2" sqref="AK193" start="0" length="0">
      <dxf>
        <font>
          <b/>
          <sz val="11"/>
          <family val="2"/>
        </font>
        <alignment vertical="center"/>
      </dxf>
    </rfmt>
    <rfmt sheetId="2" sqref="AK194" start="0" length="0">
      <dxf>
        <font>
          <b/>
          <sz val="11"/>
          <family val="2"/>
        </font>
        <alignment vertical="center"/>
      </dxf>
    </rfmt>
    <rfmt sheetId="2" sqref="AK195" start="0" length="0">
      <dxf>
        <font>
          <b/>
          <sz val="11"/>
          <family val="2"/>
        </font>
        <alignment vertical="center"/>
      </dxf>
    </rfmt>
    <rfmt sheetId="2" sqref="AK196" start="0" length="0">
      <dxf>
        <alignment vertical="center"/>
      </dxf>
    </rfmt>
    <rfmt sheetId="2" sqref="AK197" start="0" length="0">
      <dxf>
        <font>
          <b/>
          <sz val="11"/>
          <family val="2"/>
        </font>
        <alignment vertical="center"/>
      </dxf>
    </rfmt>
    <rfmt sheetId="2" sqref="AK198" start="0" length="0">
      <dxf>
        <font>
          <b/>
          <sz val="11"/>
          <family val="2"/>
        </font>
        <alignment vertical="center"/>
      </dxf>
    </rfmt>
    <rfmt sheetId="2" sqref="AK199" start="0" length="0">
      <dxf>
        <font>
          <b/>
          <sz val="11"/>
          <family val="2"/>
        </font>
        <alignment vertical="center"/>
      </dxf>
    </rfmt>
    <rfmt sheetId="2" sqref="AK200" start="0" length="0">
      <dxf>
        <font>
          <b/>
          <sz val="11"/>
          <family val="2"/>
        </font>
        <alignment vertical="center"/>
      </dxf>
    </rfmt>
    <rfmt sheetId="2" sqref="AK201" start="0" length="0">
      <dxf>
        <font>
          <b/>
          <sz val="11"/>
          <family val="2"/>
        </font>
        <alignment vertical="center"/>
      </dxf>
    </rfmt>
    <rfmt sheetId="2" sqref="AK202" start="0" length="0">
      <dxf>
        <font>
          <b/>
          <sz val="11"/>
          <family val="2"/>
        </font>
        <alignment vertical="center"/>
      </dxf>
    </rfmt>
    <rfmt sheetId="2" sqref="AK203" start="0" length="0">
      <dxf>
        <font>
          <b/>
          <sz val="11"/>
          <family val="2"/>
        </font>
        <alignment vertical="center"/>
      </dxf>
    </rfmt>
    <rfmt sheetId="2" sqref="AK204" start="0" length="0">
      <dxf>
        <font>
          <b/>
          <sz val="11"/>
          <family val="2"/>
        </font>
        <alignment vertical="center"/>
      </dxf>
    </rfmt>
    <rfmt sheetId="2" sqref="AK205" start="0" length="0">
      <dxf>
        <font>
          <b/>
          <sz val="11"/>
          <family val="2"/>
        </font>
        <alignment vertical="center"/>
      </dxf>
    </rfmt>
    <rfmt sheetId="2" sqref="AK206" start="0" length="0">
      <dxf>
        <font>
          <b/>
          <sz val="11"/>
          <family val="2"/>
        </font>
        <alignment vertical="center"/>
      </dxf>
    </rfmt>
    <rfmt sheetId="2" sqref="AK207" start="0" length="0">
      <dxf>
        <font>
          <b/>
          <sz val="11"/>
          <family val="2"/>
        </font>
        <alignment vertical="center"/>
      </dxf>
    </rfmt>
    <rfmt sheetId="2" sqref="AK208" start="0" length="0">
      <dxf>
        <font>
          <b/>
          <sz val="11"/>
          <family val="2"/>
        </font>
        <alignment vertical="center"/>
      </dxf>
    </rfmt>
    <rfmt sheetId="2" sqref="AK209" start="0" length="0">
      <dxf>
        <font>
          <b/>
          <sz val="11"/>
          <family val="2"/>
        </font>
        <alignment vertical="center"/>
      </dxf>
    </rfmt>
    <rfmt sheetId="2" sqref="AK210" start="0" length="0">
      <dxf>
        <font>
          <b/>
          <sz val="11"/>
          <family val="2"/>
        </font>
        <alignment vertical="center"/>
      </dxf>
    </rfmt>
    <rfmt sheetId="2" sqref="AK211" start="0" length="0">
      <dxf>
        <font>
          <b/>
          <sz val="11"/>
          <family val="2"/>
        </font>
        <alignment vertical="center"/>
      </dxf>
    </rfmt>
    <rfmt sheetId="2" sqref="AK212" start="0" length="0">
      <dxf>
        <font>
          <b/>
          <sz val="11"/>
          <family val="2"/>
        </font>
        <alignment vertical="center"/>
      </dxf>
    </rfmt>
    <rfmt sheetId="2" sqref="AK213" start="0" length="0">
      <dxf>
        <font>
          <b/>
          <sz val="11"/>
          <family val="2"/>
        </font>
        <alignment vertical="center"/>
      </dxf>
    </rfmt>
    <rfmt sheetId="2" sqref="AK214" start="0" length="0">
      <dxf>
        <font>
          <b/>
          <sz val="11"/>
          <family val="2"/>
        </font>
        <alignment vertical="center"/>
      </dxf>
    </rfmt>
    <rfmt sheetId="2" sqref="AK215" start="0" length="0">
      <dxf>
        <font>
          <b/>
          <sz val="11"/>
          <family val="2"/>
        </font>
        <alignment vertical="center"/>
      </dxf>
    </rfmt>
    <rfmt sheetId="2" sqref="AK216" start="0" length="0">
      <dxf>
        <font>
          <b/>
          <sz val="11"/>
          <family val="2"/>
        </font>
        <alignment vertical="center"/>
      </dxf>
    </rfmt>
    <rfmt sheetId="2" sqref="AK217" start="0" length="0">
      <dxf>
        <font>
          <b/>
          <sz val="11"/>
          <family val="2"/>
        </font>
        <alignment vertical="center"/>
      </dxf>
    </rfmt>
    <rfmt sheetId="2" sqref="AK218" start="0" length="0">
      <dxf>
        <font>
          <b/>
          <sz val="11"/>
          <family val="2"/>
        </font>
        <alignment vertical="center"/>
      </dxf>
    </rfmt>
    <rfmt sheetId="2" sqref="AK219" start="0" length="0">
      <dxf>
        <font>
          <b/>
          <sz val="11"/>
          <family val="2"/>
        </font>
        <alignment vertical="center"/>
      </dxf>
    </rfmt>
    <rfmt sheetId="2" sqref="AK220" start="0" length="0">
      <dxf>
        <font>
          <b/>
          <sz val="11"/>
          <family val="2"/>
        </font>
        <alignment vertical="center"/>
      </dxf>
    </rfmt>
    <rfmt sheetId="2" sqref="AK221" start="0" length="0">
      <dxf>
        <font>
          <b/>
          <sz val="11"/>
          <family val="2"/>
        </font>
        <alignment vertical="center"/>
      </dxf>
    </rfmt>
    <rfmt sheetId="2" sqref="AK222" start="0" length="0">
      <dxf>
        <font>
          <b/>
          <sz val="11"/>
          <family val="2"/>
        </font>
        <alignment vertical="center"/>
      </dxf>
    </rfmt>
    <rfmt sheetId="2" sqref="AK223" start="0" length="0">
      <dxf>
        <font>
          <b/>
          <sz val="11"/>
          <family val="2"/>
        </font>
        <alignment vertical="center"/>
      </dxf>
    </rfmt>
    <rfmt sheetId="2" sqref="AK224" start="0" length="0">
      <dxf>
        <font>
          <b/>
          <sz val="11"/>
          <family val="2"/>
        </font>
        <alignment vertical="center"/>
      </dxf>
    </rfmt>
    <rfmt sheetId="2" sqref="AK225" start="0" length="0">
      <dxf>
        <font>
          <b/>
          <sz val="11"/>
          <family val="2"/>
        </font>
        <alignment vertical="center"/>
      </dxf>
    </rfmt>
    <rfmt sheetId="2" sqref="AK226" start="0" length="0">
      <dxf>
        <font>
          <b/>
          <sz val="11"/>
          <family val="2"/>
        </font>
        <alignment vertical="center"/>
      </dxf>
    </rfmt>
    <rfmt sheetId="2" sqref="AK227" start="0" length="0">
      <dxf>
        <font>
          <b/>
          <sz val="11"/>
          <family val="2"/>
        </font>
        <alignment vertical="center"/>
      </dxf>
    </rfmt>
    <rfmt sheetId="2" sqref="AK228" start="0" length="0">
      <dxf>
        <font>
          <b/>
          <sz val="11"/>
          <family val="2"/>
        </font>
        <alignment vertical="center"/>
      </dxf>
    </rfmt>
    <rfmt sheetId="2" sqref="AK229" start="0" length="0">
      <dxf>
        <font>
          <b/>
          <sz val="11"/>
          <family val="2"/>
        </font>
        <alignment vertical="center"/>
      </dxf>
    </rfmt>
    <rfmt sheetId="2" sqref="AK230" start="0" length="0">
      <dxf>
        <font>
          <b/>
          <sz val="11"/>
          <family val="2"/>
        </font>
        <alignment vertical="center"/>
      </dxf>
    </rfmt>
    <rfmt sheetId="2" sqref="AK231" start="0" length="0">
      <dxf>
        <font>
          <b/>
          <sz val="11"/>
          <family val="2"/>
        </font>
        <alignment vertical="center"/>
      </dxf>
    </rfmt>
    <rfmt sheetId="2" sqref="AK232" start="0" length="0">
      <dxf>
        <font>
          <b/>
          <sz val="11"/>
          <family val="2"/>
        </font>
        <alignment vertical="center"/>
      </dxf>
    </rfmt>
    <rfmt sheetId="2" sqref="AK233" start="0" length="0">
      <dxf>
        <font>
          <b/>
          <sz val="11"/>
          <family val="2"/>
        </font>
        <alignment vertical="center"/>
      </dxf>
    </rfmt>
    <rfmt sheetId="2" sqref="AK234" start="0" length="0">
      <dxf>
        <font>
          <b/>
          <sz val="11"/>
          <family val="2"/>
        </font>
        <alignment vertical="center"/>
      </dxf>
    </rfmt>
    <rfmt sheetId="2" sqref="AK235" start="0" length="0">
      <dxf>
        <font>
          <b/>
          <sz val="11"/>
          <family val="2"/>
        </font>
        <alignment vertical="center"/>
      </dxf>
    </rfmt>
    <rfmt sheetId="2" sqref="AK236" start="0" length="0">
      <dxf>
        <font>
          <b/>
          <sz val="11"/>
          <family val="2"/>
        </font>
        <alignment vertical="center"/>
      </dxf>
    </rfmt>
    <rfmt sheetId="2" sqref="AK237" start="0" length="0">
      <dxf>
        <font>
          <b/>
          <sz val="11"/>
          <family val="2"/>
        </font>
        <alignment vertical="center"/>
      </dxf>
    </rfmt>
    <rfmt sheetId="2" sqref="AK238" start="0" length="0">
      <dxf>
        <font>
          <b/>
          <sz val="11"/>
          <family val="2"/>
        </font>
        <alignment vertical="center"/>
      </dxf>
    </rfmt>
    <rfmt sheetId="2" sqref="AK239" start="0" length="0">
      <dxf>
        <font>
          <b/>
          <sz val="11"/>
          <family val="2"/>
        </font>
        <alignment vertical="center"/>
      </dxf>
    </rfmt>
    <rfmt sheetId="2" sqref="AK240" start="0" length="0">
      <dxf>
        <font>
          <b/>
          <sz val="11"/>
          <family val="2"/>
        </font>
        <alignment vertical="center"/>
      </dxf>
    </rfmt>
    <rfmt sheetId="2" sqref="AK241" start="0" length="0">
      <dxf>
        <font>
          <b/>
          <sz val="11"/>
          <family val="2"/>
        </font>
        <alignment vertical="center"/>
      </dxf>
    </rfmt>
    <rfmt sheetId="2" sqref="AK242" start="0" length="0">
      <dxf>
        <font>
          <b/>
          <sz val="11"/>
          <family val="2"/>
        </font>
        <alignment vertical="center"/>
      </dxf>
    </rfmt>
    <rfmt sheetId="2" sqref="AK243" start="0" length="0">
      <dxf>
        <font>
          <b/>
          <sz val="11"/>
          <family val="2"/>
        </font>
        <alignment vertical="center"/>
      </dxf>
    </rfmt>
    <rfmt sheetId="2" sqref="AK244" start="0" length="0">
      <dxf>
        <font>
          <b/>
          <sz val="11"/>
          <family val="2"/>
        </font>
        <alignment vertical="center"/>
      </dxf>
    </rfmt>
    <rfmt sheetId="2" sqref="AK245" start="0" length="0">
      <dxf>
        <font>
          <b/>
          <sz val="11"/>
          <family val="2"/>
        </font>
        <alignment vertical="center"/>
      </dxf>
    </rfmt>
    <rfmt sheetId="2" sqref="AK246" start="0" length="0">
      <dxf>
        <font>
          <b/>
          <sz val="11"/>
          <family val="2"/>
        </font>
        <alignment vertical="center"/>
      </dxf>
    </rfmt>
    <rfmt sheetId="2" sqref="AK247" start="0" length="0">
      <dxf>
        <font>
          <b/>
          <sz val="11"/>
          <family val="2"/>
        </font>
        <alignment vertical="center"/>
      </dxf>
    </rfmt>
    <rfmt sheetId="2" sqref="AK248" start="0" length="0">
      <dxf>
        <font>
          <b/>
          <sz val="11"/>
          <family val="2"/>
        </font>
        <alignment vertical="center"/>
      </dxf>
    </rfmt>
    <rfmt sheetId="2" sqref="AK249" start="0" length="0">
      <dxf>
        <font>
          <b/>
          <sz val="11"/>
          <family val="2"/>
        </font>
        <alignment vertical="center"/>
      </dxf>
    </rfmt>
    <rfmt sheetId="2" sqref="AK250" start="0" length="0">
      <dxf>
        <font>
          <b/>
          <sz val="11"/>
          <family val="2"/>
        </font>
        <alignment vertical="center"/>
      </dxf>
    </rfmt>
    <rfmt sheetId="2" sqref="AK251" start="0" length="0">
      <dxf>
        <font>
          <b/>
          <sz val="11"/>
          <family val="2"/>
        </font>
        <alignment vertical="center"/>
      </dxf>
    </rfmt>
    <rfmt sheetId="2" sqref="AK252" start="0" length="0">
      <dxf>
        <font>
          <b/>
          <sz val="11"/>
          <family val="2"/>
        </font>
        <alignment vertical="center"/>
      </dxf>
    </rfmt>
    <rfmt sheetId="2" sqref="AK253" start="0" length="0">
      <dxf>
        <font>
          <b/>
          <sz val="11"/>
          <family val="2"/>
        </font>
        <alignment vertical="center"/>
      </dxf>
    </rfmt>
    <rfmt sheetId="2" sqref="AK254" start="0" length="0">
      <dxf>
        <font>
          <b/>
          <sz val="11"/>
          <family val="2"/>
        </font>
        <alignment vertical="center"/>
      </dxf>
    </rfmt>
    <rfmt sheetId="2" sqref="AK255" start="0" length="0">
      <dxf>
        <font>
          <b/>
          <sz val="11"/>
          <family val="2"/>
        </font>
        <alignment vertical="center"/>
      </dxf>
    </rfmt>
    <rfmt sheetId="2" sqref="AK256" start="0" length="0">
      <dxf>
        <font>
          <b/>
          <sz val="11"/>
          <family val="2"/>
        </font>
        <alignment vertical="center"/>
      </dxf>
    </rfmt>
    <rfmt sheetId="2" sqref="AK257" start="0" length="0">
      <dxf>
        <font>
          <b/>
          <sz val="11"/>
          <family val="2"/>
        </font>
        <alignment vertical="center"/>
      </dxf>
    </rfmt>
    <rfmt sheetId="2" sqref="AK258" start="0" length="0">
      <dxf>
        <font>
          <b/>
          <sz val="11"/>
          <family val="2"/>
        </font>
        <alignment vertical="center"/>
      </dxf>
    </rfmt>
    <rfmt sheetId="2" sqref="AK259" start="0" length="0">
      <dxf>
        <font>
          <b/>
          <sz val="11"/>
          <family val="2"/>
        </font>
        <alignment vertical="center"/>
      </dxf>
    </rfmt>
    <rfmt sheetId="2" sqref="AK260" start="0" length="0">
      <dxf>
        <font>
          <b/>
          <sz val="11"/>
          <family val="2"/>
        </font>
        <alignment vertical="center"/>
      </dxf>
    </rfmt>
    <rfmt sheetId="2" sqref="AK261" start="0" length="0">
      <dxf>
        <font>
          <b/>
          <sz val="11"/>
          <family val="2"/>
        </font>
        <alignment vertical="center"/>
      </dxf>
    </rfmt>
    <rfmt sheetId="2" sqref="AK262" start="0" length="0">
      <dxf>
        <font>
          <b/>
          <sz val="11"/>
          <family val="2"/>
        </font>
        <alignment vertical="center"/>
      </dxf>
    </rfmt>
    <rfmt sheetId="2" sqref="AK263" start="0" length="0">
      <dxf>
        <font>
          <b/>
          <sz val="11"/>
          <family val="2"/>
        </font>
        <alignment vertical="center"/>
      </dxf>
    </rfmt>
    <rfmt sheetId="2" sqref="AK264" start="0" length="0">
      <dxf>
        <font>
          <b/>
          <sz val="11"/>
          <family val="2"/>
        </font>
        <alignment vertical="center"/>
      </dxf>
    </rfmt>
    <rfmt sheetId="2" sqref="AK265" start="0" length="0">
      <dxf>
        <font>
          <b/>
          <sz val="11"/>
          <family val="2"/>
        </font>
        <alignment vertical="center"/>
      </dxf>
    </rfmt>
    <rfmt sheetId="2" sqref="AK266" start="0" length="0">
      <dxf>
        <font>
          <b/>
          <sz val="11"/>
          <family val="2"/>
        </font>
        <alignment vertical="center"/>
      </dxf>
    </rfmt>
    <rfmt sheetId="2" sqref="AK267" start="0" length="0">
      <dxf>
        <font>
          <b/>
          <sz val="11"/>
          <family val="2"/>
        </font>
        <alignment vertical="center"/>
      </dxf>
    </rfmt>
    <rfmt sheetId="2" sqref="AK268" start="0" length="0">
      <dxf>
        <font>
          <b/>
          <sz val="11"/>
          <family val="2"/>
        </font>
        <alignment vertical="center"/>
      </dxf>
    </rfmt>
    <rfmt sheetId="2" sqref="AK269" start="0" length="0">
      <dxf>
        <font>
          <b/>
          <sz val="11"/>
          <family val="2"/>
        </font>
        <alignment vertical="center"/>
      </dxf>
    </rfmt>
    <rfmt sheetId="2" sqref="AK270" start="0" length="0">
      <dxf>
        <font>
          <b/>
          <sz val="11"/>
          <family val="2"/>
        </font>
        <alignment vertical="center"/>
      </dxf>
    </rfmt>
    <rfmt sheetId="2" sqref="AK271" start="0" length="0">
      <dxf>
        <font>
          <b/>
          <sz val="11"/>
          <family val="2"/>
        </font>
        <alignment vertical="center"/>
      </dxf>
    </rfmt>
    <rfmt sheetId="2" sqref="AK272" start="0" length="0">
      <dxf>
        <font>
          <b/>
          <sz val="11"/>
          <family val="2"/>
        </font>
        <alignment vertical="center"/>
      </dxf>
    </rfmt>
    <rfmt sheetId="2" sqref="AK273" start="0" length="0">
      <dxf>
        <font>
          <b/>
          <sz val="11"/>
          <family val="2"/>
        </font>
        <alignment vertical="center"/>
      </dxf>
    </rfmt>
    <rfmt sheetId="2" sqref="AK274" start="0" length="0">
      <dxf>
        <font>
          <b/>
          <sz val="11"/>
          <family val="2"/>
        </font>
        <alignment vertical="center"/>
      </dxf>
    </rfmt>
    <rfmt sheetId="2" sqref="AK275" start="0" length="0">
      <dxf>
        <font>
          <b/>
          <sz val="11"/>
          <family val="2"/>
        </font>
        <alignment vertical="center"/>
      </dxf>
    </rfmt>
    <rfmt sheetId="2" sqref="AK276" start="0" length="0">
      <dxf>
        <font>
          <b/>
          <sz val="11"/>
          <family val="2"/>
        </font>
        <alignment vertical="center"/>
      </dxf>
    </rfmt>
    <rfmt sheetId="2" sqref="AK277" start="0" length="0">
      <dxf>
        <font>
          <b/>
          <sz val="11"/>
          <family val="2"/>
        </font>
        <alignment vertical="center"/>
      </dxf>
    </rfmt>
    <rfmt sheetId="2" sqref="AK278" start="0" length="0">
      <dxf>
        <font>
          <b/>
          <sz val="11"/>
          <family val="2"/>
        </font>
        <alignment vertical="center"/>
      </dxf>
    </rfmt>
    <rfmt sheetId="2" sqref="AK279" start="0" length="0">
      <dxf>
        <font>
          <b/>
          <sz val="11"/>
          <family val="2"/>
        </font>
        <alignment vertical="center"/>
      </dxf>
    </rfmt>
    <rfmt sheetId="2" sqref="AK280" start="0" length="0">
      <dxf>
        <font>
          <b/>
          <sz val="11"/>
          <family val="2"/>
        </font>
        <alignment vertical="center"/>
      </dxf>
    </rfmt>
    <rfmt sheetId="2" sqref="AK281" start="0" length="0">
      <dxf>
        <font>
          <b/>
          <sz val="11"/>
          <family val="2"/>
        </font>
        <alignment vertical="center"/>
      </dxf>
    </rfmt>
    <rfmt sheetId="2" sqref="AK282" start="0" length="0">
      <dxf>
        <font>
          <b/>
          <sz val="11"/>
          <family val="2"/>
        </font>
        <alignment vertical="center"/>
      </dxf>
    </rfmt>
    <rfmt sheetId="2" sqref="AK283" start="0" length="0">
      <dxf>
        <font>
          <b/>
          <sz val="11"/>
          <family val="2"/>
        </font>
        <alignment vertical="center"/>
      </dxf>
    </rfmt>
    <rfmt sheetId="2" sqref="AK284" start="0" length="0">
      <dxf>
        <font>
          <b/>
          <sz val="11"/>
          <family val="2"/>
        </font>
        <alignment vertical="center"/>
      </dxf>
    </rfmt>
    <rfmt sheetId="2" sqref="AK285" start="0" length="0">
      <dxf>
        <font>
          <b/>
          <sz val="11"/>
          <family val="2"/>
        </font>
        <alignment vertical="center"/>
      </dxf>
    </rfmt>
    <rfmt sheetId="2" sqref="AK286" start="0" length="0">
      <dxf>
        <font>
          <b/>
          <sz val="11"/>
          <family val="2"/>
        </font>
        <alignment vertical="center"/>
      </dxf>
    </rfmt>
    <rfmt sheetId="2" sqref="AK287" start="0" length="0">
      <dxf>
        <font>
          <b/>
          <sz val="11"/>
          <family val="2"/>
        </font>
        <alignment vertical="center"/>
      </dxf>
    </rfmt>
    <rfmt sheetId="2" sqref="AK288" start="0" length="0">
      <dxf>
        <font>
          <b/>
          <sz val="11"/>
          <family val="2"/>
        </font>
        <alignment vertical="center"/>
      </dxf>
    </rfmt>
    <rfmt sheetId="2" sqref="AK289" start="0" length="0">
      <dxf>
        <font>
          <b/>
          <sz val="11"/>
          <family val="2"/>
        </font>
        <alignment vertical="center"/>
      </dxf>
    </rfmt>
    <rfmt sheetId="2" sqref="AK290" start="0" length="0">
      <dxf>
        <font>
          <b/>
          <sz val="11"/>
          <family val="2"/>
        </font>
        <alignment vertical="center"/>
      </dxf>
    </rfmt>
    <rfmt sheetId="2" sqref="AK291" start="0" length="0">
      <dxf>
        <font>
          <b/>
          <sz val="11"/>
          <family val="2"/>
        </font>
        <alignment vertical="center"/>
      </dxf>
    </rfmt>
    <rfmt sheetId="2" sqref="AK292" start="0" length="0">
      <dxf>
        <font>
          <b/>
          <sz val="11"/>
          <family val="2"/>
        </font>
        <alignment vertical="center"/>
      </dxf>
    </rfmt>
    <rfmt sheetId="2" sqref="AK293" start="0" length="0">
      <dxf>
        <font>
          <b/>
          <sz val="11"/>
          <family val="2"/>
        </font>
        <alignment vertical="center"/>
      </dxf>
    </rfmt>
    <rfmt sheetId="2" sqref="AK294" start="0" length="0">
      <dxf>
        <font>
          <b/>
          <sz val="11"/>
          <family val="2"/>
        </font>
        <alignment vertical="center"/>
      </dxf>
    </rfmt>
    <rfmt sheetId="2" sqref="AK295" start="0" length="0">
      <dxf>
        <font>
          <b/>
          <sz val="11"/>
          <family val="2"/>
        </font>
        <alignment vertical="center"/>
      </dxf>
    </rfmt>
    <rfmt sheetId="2" sqref="AK296" start="0" length="0">
      <dxf>
        <font>
          <b/>
          <sz val="11"/>
          <family val="2"/>
        </font>
        <alignment vertical="center"/>
      </dxf>
    </rfmt>
    <rfmt sheetId="2" sqref="AK297" start="0" length="0">
      <dxf>
        <font>
          <b/>
          <sz val="11"/>
          <family val="2"/>
        </font>
        <alignment vertical="center"/>
      </dxf>
    </rfmt>
    <rfmt sheetId="2" sqref="AK298" start="0" length="0">
      <dxf>
        <font>
          <b/>
          <sz val="11"/>
          <family val="2"/>
        </font>
        <alignment vertical="center"/>
      </dxf>
    </rfmt>
    <rfmt sheetId="2" sqref="AK299" start="0" length="0">
      <dxf>
        <font>
          <b/>
          <sz val="11"/>
          <family val="2"/>
        </font>
        <alignment vertical="center"/>
      </dxf>
    </rfmt>
    <rfmt sheetId="2" sqref="AK300" start="0" length="0">
      <dxf>
        <font>
          <b/>
          <sz val="11"/>
          <family val="2"/>
        </font>
        <alignment vertical="center"/>
      </dxf>
    </rfmt>
    <rfmt sheetId="2" sqref="AK301" start="0" length="0">
      <dxf>
        <font>
          <b/>
          <sz val="11"/>
          <family val="2"/>
        </font>
        <alignment vertical="center"/>
      </dxf>
    </rfmt>
    <rfmt sheetId="2" sqref="AK302" start="0" length="0">
      <dxf>
        <font>
          <b/>
          <sz val="11"/>
          <family val="2"/>
        </font>
        <alignment vertical="center"/>
      </dxf>
    </rfmt>
    <rfmt sheetId="2" sqref="AK303" start="0" length="0">
      <dxf>
        <font>
          <b/>
          <sz val="11"/>
          <family val="2"/>
        </font>
        <alignment vertical="center"/>
      </dxf>
    </rfmt>
    <rfmt sheetId="2" sqref="AK304" start="0" length="0">
      <dxf>
        <font>
          <b/>
          <sz val="11"/>
          <family val="2"/>
        </font>
        <alignment vertical="center"/>
      </dxf>
    </rfmt>
    <rfmt sheetId="2" sqref="AK305" start="0" length="0">
      <dxf>
        <font>
          <b/>
          <sz val="11"/>
          <family val="2"/>
        </font>
        <alignment vertical="center"/>
      </dxf>
    </rfmt>
    <rfmt sheetId="2" sqref="AK306" start="0" length="0">
      <dxf>
        <font>
          <b/>
          <sz val="11"/>
          <family val="2"/>
        </font>
        <alignment vertical="center"/>
      </dxf>
    </rfmt>
    <rfmt sheetId="2" sqref="AK307" start="0" length="0">
      <dxf>
        <font>
          <b/>
          <sz val="11"/>
          <family val="2"/>
        </font>
        <alignment vertical="center"/>
      </dxf>
    </rfmt>
    <rfmt sheetId="2" sqref="AK308" start="0" length="0">
      <dxf>
        <font>
          <b/>
          <sz val="11"/>
          <family val="2"/>
        </font>
        <alignment vertical="center"/>
      </dxf>
    </rfmt>
    <rfmt sheetId="2" sqref="AK309" start="0" length="0">
      <dxf>
        <font>
          <b/>
          <sz val="11"/>
          <family val="2"/>
        </font>
        <alignment vertical="center"/>
      </dxf>
    </rfmt>
    <rfmt sheetId="2" sqref="AK310" start="0" length="0">
      <dxf>
        <font>
          <b/>
          <sz val="11"/>
          <family val="2"/>
        </font>
        <alignment vertical="center"/>
      </dxf>
    </rfmt>
    <rfmt sheetId="2" sqref="AK311" start="0" length="0">
      <dxf>
        <font>
          <b/>
          <sz val="11"/>
          <family val="2"/>
        </font>
        <alignment vertical="center"/>
      </dxf>
    </rfmt>
    <rfmt sheetId="2" sqref="AK312" start="0" length="0">
      <dxf>
        <font>
          <b/>
          <sz val="11"/>
          <family val="2"/>
        </font>
        <alignment vertical="center"/>
      </dxf>
    </rfmt>
    <rfmt sheetId="2" sqref="AK313" start="0" length="0">
      <dxf>
        <font>
          <b/>
          <sz val="11"/>
          <family val="2"/>
        </font>
        <alignment vertical="center"/>
      </dxf>
    </rfmt>
    <rfmt sheetId="2" sqref="AK314" start="0" length="0">
      <dxf>
        <font>
          <b/>
          <sz val="11"/>
          <family val="2"/>
        </font>
        <alignment vertical="center"/>
      </dxf>
    </rfmt>
    <rfmt sheetId="2" sqref="AK315" start="0" length="0">
      <dxf>
        <font>
          <b/>
          <sz val="11"/>
          <family val="2"/>
        </font>
        <alignment vertical="center"/>
      </dxf>
    </rfmt>
    <rfmt sheetId="2" sqref="AK316" start="0" length="0">
      <dxf>
        <font>
          <b/>
          <sz val="11"/>
          <family val="2"/>
        </font>
        <alignment vertical="center"/>
      </dxf>
    </rfmt>
    <rfmt sheetId="2" sqref="AK317" start="0" length="0">
      <dxf>
        <font>
          <b/>
          <sz val="11"/>
          <family val="2"/>
        </font>
        <alignment vertical="center"/>
      </dxf>
    </rfmt>
    <rfmt sheetId="2" sqref="AK318" start="0" length="0">
      <dxf>
        <font>
          <b/>
          <sz val="11"/>
          <family val="2"/>
        </font>
        <alignment vertical="center"/>
      </dxf>
    </rfmt>
    <rfmt sheetId="2" sqref="AK319" start="0" length="0">
      <dxf>
        <font>
          <b/>
          <sz val="11"/>
          <family val="2"/>
        </font>
        <alignment vertical="center"/>
      </dxf>
    </rfmt>
    <rfmt sheetId="2" sqref="AK320" start="0" length="0">
      <dxf>
        <font>
          <b/>
          <sz val="11"/>
          <family val="2"/>
        </font>
        <alignment vertical="center"/>
      </dxf>
    </rfmt>
    <rfmt sheetId="2" sqref="AK321" start="0" length="0">
      <dxf>
        <font>
          <b/>
          <sz val="11"/>
          <family val="2"/>
        </font>
        <alignment vertical="center"/>
      </dxf>
    </rfmt>
    <rfmt sheetId="2" sqref="AK322" start="0" length="0">
      <dxf>
        <font>
          <b/>
          <sz val="11"/>
          <family val="2"/>
        </font>
        <alignment vertical="center"/>
      </dxf>
    </rfmt>
    <rfmt sheetId="2" sqref="AK323" start="0" length="0">
      <dxf>
        <font>
          <b/>
          <sz val="11"/>
          <family val="2"/>
        </font>
        <alignment vertical="center"/>
      </dxf>
    </rfmt>
    <rfmt sheetId="2" sqref="AK324" start="0" length="0">
      <dxf>
        <font>
          <b/>
          <sz val="11"/>
          <family val="2"/>
        </font>
        <alignment vertical="center"/>
      </dxf>
    </rfmt>
    <rfmt sheetId="2" sqref="AK325" start="0" length="0">
      <dxf>
        <font>
          <b/>
          <sz val="11"/>
          <family val="2"/>
        </font>
        <alignment vertical="center"/>
      </dxf>
    </rfmt>
    <rfmt sheetId="2" sqref="AK326" start="0" length="0">
      <dxf>
        <font>
          <b/>
          <sz val="11"/>
          <family val="2"/>
        </font>
        <alignment vertical="center"/>
      </dxf>
    </rfmt>
    <rfmt sheetId="2" sqref="AK327" start="0" length="0">
      <dxf>
        <font>
          <b/>
          <sz val="11"/>
          <family val="2"/>
        </font>
        <alignment vertical="center"/>
      </dxf>
    </rfmt>
    <rfmt sheetId="2" sqref="AK328" start="0" length="0">
      <dxf>
        <font>
          <b/>
          <sz val="11"/>
          <family val="2"/>
        </font>
        <alignment vertical="center"/>
      </dxf>
    </rfmt>
    <rfmt sheetId="2" sqref="AK329" start="0" length="0">
      <dxf>
        <font>
          <b/>
          <sz val="11"/>
          <family val="2"/>
        </font>
        <alignment vertical="center"/>
      </dxf>
    </rfmt>
    <rfmt sheetId="2" sqref="AK330" start="0" length="0">
      <dxf>
        <font>
          <b/>
          <sz val="11"/>
          <family val="2"/>
        </font>
        <alignment vertical="center"/>
      </dxf>
    </rfmt>
    <rfmt sheetId="2" sqref="AK331" start="0" length="0">
      <dxf>
        <font>
          <b/>
          <sz val="11"/>
          <family val="2"/>
        </font>
        <alignment vertical="center"/>
      </dxf>
    </rfmt>
    <rfmt sheetId="2" sqref="AK332" start="0" length="0">
      <dxf>
        <font>
          <b/>
          <sz val="11"/>
          <family val="2"/>
        </font>
        <alignment vertical="center"/>
      </dxf>
    </rfmt>
    <rfmt sheetId="2" sqref="AK333" start="0" length="0">
      <dxf>
        <font>
          <b/>
          <sz val="11"/>
          <family val="2"/>
        </font>
        <alignment vertical="center"/>
      </dxf>
    </rfmt>
    <rfmt sheetId="2" sqref="AK334" start="0" length="0">
      <dxf>
        <font>
          <b/>
          <sz val="11"/>
          <family val="2"/>
        </font>
        <alignment vertical="center"/>
      </dxf>
    </rfmt>
    <rfmt sheetId="2" sqref="AK335" start="0" length="0">
      <dxf>
        <font>
          <b/>
          <sz val="11"/>
          <family val="2"/>
        </font>
        <alignment vertical="center"/>
      </dxf>
    </rfmt>
    <rfmt sheetId="2" sqref="AK336" start="0" length="0">
      <dxf>
        <font>
          <b/>
          <sz val="11"/>
          <family val="2"/>
        </font>
        <alignment vertical="center"/>
      </dxf>
    </rfmt>
    <rfmt sheetId="2" sqref="AK337" start="0" length="0">
      <dxf>
        <font>
          <b/>
          <sz val="11"/>
          <family val="2"/>
        </font>
        <alignment vertical="center"/>
      </dxf>
    </rfmt>
    <rfmt sheetId="2" sqref="AK338" start="0" length="0">
      <dxf>
        <font>
          <b/>
          <sz val="11"/>
          <family val="2"/>
        </font>
        <alignment vertical="center"/>
      </dxf>
    </rfmt>
    <rfmt sheetId="2" sqref="AK339" start="0" length="0">
      <dxf>
        <font>
          <b/>
          <sz val="11"/>
          <family val="2"/>
        </font>
        <alignment vertical="center"/>
      </dxf>
    </rfmt>
    <rfmt sheetId="2" sqref="AK340" start="0" length="0">
      <dxf>
        <font>
          <b/>
          <sz val="11"/>
          <family val="2"/>
        </font>
        <alignment vertical="center"/>
      </dxf>
    </rfmt>
    <rfmt sheetId="2" sqref="AK341" start="0" length="0">
      <dxf>
        <font>
          <b/>
          <sz val="11"/>
          <family val="2"/>
        </font>
        <alignment vertical="center"/>
      </dxf>
    </rfmt>
    <rfmt sheetId="2" sqref="AK342" start="0" length="0">
      <dxf>
        <font>
          <b/>
          <sz val="11"/>
          <family val="2"/>
        </font>
        <alignment vertical="center"/>
      </dxf>
    </rfmt>
    <rfmt sheetId="2" sqref="AK343" start="0" length="0">
      <dxf>
        <font>
          <b/>
          <sz val="11"/>
          <family val="2"/>
        </font>
        <alignment vertical="center"/>
      </dxf>
    </rfmt>
    <rfmt sheetId="2" sqref="AK344" start="0" length="0">
      <dxf>
        <font>
          <b/>
          <sz val="11"/>
          <family val="2"/>
        </font>
        <alignment vertical="center"/>
      </dxf>
    </rfmt>
    <rfmt sheetId="2" sqref="AK345" start="0" length="0">
      <dxf>
        <font>
          <b/>
          <sz val="11"/>
          <family val="2"/>
        </font>
        <alignment vertical="center"/>
      </dxf>
    </rfmt>
    <rfmt sheetId="2" sqref="AK346" start="0" length="0">
      <dxf>
        <font>
          <b/>
          <sz val="11"/>
          <family val="2"/>
        </font>
        <alignment vertical="center"/>
      </dxf>
    </rfmt>
    <rfmt sheetId="2" sqref="AK347" start="0" length="0">
      <dxf>
        <font>
          <b/>
          <sz val="11"/>
          <family val="2"/>
        </font>
        <alignment vertical="center"/>
      </dxf>
    </rfmt>
    <rfmt sheetId="2" sqref="AK348" start="0" length="0">
      <dxf>
        <font>
          <b/>
          <sz val="11"/>
          <family val="2"/>
        </font>
        <alignment vertical="center"/>
      </dxf>
    </rfmt>
    <rfmt sheetId="2" sqref="AK349" start="0" length="0">
      <dxf>
        <font>
          <b/>
          <sz val="11"/>
          <family val="2"/>
        </font>
        <alignment vertical="center"/>
      </dxf>
    </rfmt>
    <rfmt sheetId="2" sqref="AK350" start="0" length="0">
      <dxf>
        <font>
          <b/>
          <sz val="11"/>
          <family val="2"/>
        </font>
        <alignment vertical="center"/>
      </dxf>
    </rfmt>
    <rfmt sheetId="2" sqref="AK351" start="0" length="0">
      <dxf>
        <font>
          <b/>
          <sz val="11"/>
          <family val="2"/>
        </font>
        <alignment vertical="center"/>
      </dxf>
    </rfmt>
    <rfmt sheetId="2" sqref="AK352" start="0" length="0">
      <dxf>
        <font>
          <b/>
          <sz val="11"/>
          <family val="2"/>
        </font>
        <alignment vertical="center"/>
      </dxf>
    </rfmt>
    <rfmt sheetId="2" sqref="AK353" start="0" length="0">
      <dxf>
        <font>
          <b/>
          <sz val="11"/>
          <family val="2"/>
        </font>
        <alignment vertical="center"/>
      </dxf>
    </rfmt>
    <rfmt sheetId="2" sqref="AK354" start="0" length="0">
      <dxf>
        <font>
          <b/>
          <sz val="11"/>
          <family val="2"/>
        </font>
        <alignment vertical="center"/>
      </dxf>
    </rfmt>
    <rfmt sheetId="2" sqref="AK355" start="0" length="0">
      <dxf>
        <font>
          <b/>
          <sz val="11"/>
          <family val="2"/>
        </font>
        <alignment vertical="center"/>
      </dxf>
    </rfmt>
    <rfmt sheetId="2" sqref="AK356" start="0" length="0">
      <dxf>
        <font>
          <b/>
          <sz val="11"/>
          <family val="2"/>
        </font>
        <alignment vertical="center"/>
      </dxf>
    </rfmt>
    <rfmt sheetId="2" sqref="AK357" start="0" length="0">
      <dxf>
        <font>
          <b/>
          <sz val="11"/>
          <family val="2"/>
        </font>
        <alignment vertical="center"/>
      </dxf>
    </rfmt>
    <rfmt sheetId="2" sqref="AK358" start="0" length="0">
      <dxf>
        <font>
          <b/>
          <sz val="11"/>
          <family val="2"/>
        </font>
        <alignment vertical="center"/>
      </dxf>
    </rfmt>
    <rfmt sheetId="2" sqref="AK359" start="0" length="0">
      <dxf>
        <font>
          <b/>
          <sz val="11"/>
          <family val="2"/>
        </font>
        <alignment vertical="center"/>
      </dxf>
    </rfmt>
    <rfmt sheetId="2" sqref="AK360" start="0" length="0">
      <dxf>
        <font>
          <b/>
          <sz val="11"/>
          <family val="2"/>
        </font>
        <alignment vertical="center"/>
      </dxf>
    </rfmt>
    <rfmt sheetId="2" sqref="AK361" start="0" length="0">
      <dxf>
        <font>
          <b/>
          <sz val="11"/>
          <family val="2"/>
        </font>
        <alignment vertical="center"/>
      </dxf>
    </rfmt>
    <rfmt sheetId="2" sqref="AK362" start="0" length="0">
      <dxf>
        <font>
          <b/>
          <sz val="11"/>
          <family val="2"/>
        </font>
        <alignment vertical="center"/>
      </dxf>
    </rfmt>
    <rfmt sheetId="2" sqref="AK363" start="0" length="0">
      <dxf>
        <font>
          <b/>
          <sz val="11"/>
          <family val="2"/>
        </font>
        <alignment vertical="center"/>
      </dxf>
    </rfmt>
    <rfmt sheetId="2" sqref="AK364" start="0" length="0">
      <dxf>
        <font>
          <b/>
          <sz val="11"/>
          <family val="2"/>
        </font>
        <alignment vertical="center"/>
      </dxf>
    </rfmt>
    <rfmt sheetId="2" sqref="AK365" start="0" length="0">
      <dxf>
        <font>
          <b/>
          <sz val="11"/>
          <family val="2"/>
        </font>
        <alignment vertical="center"/>
      </dxf>
    </rfmt>
    <rfmt sheetId="2" sqref="AK366" start="0" length="0">
      <dxf>
        <font>
          <b/>
          <sz val="11"/>
          <family val="2"/>
        </font>
        <alignment vertical="center"/>
      </dxf>
    </rfmt>
    <rfmt sheetId="2" sqref="AK367" start="0" length="0">
      <dxf>
        <font>
          <b/>
          <sz val="11"/>
          <family val="2"/>
        </font>
        <alignment vertical="center"/>
      </dxf>
    </rfmt>
    <rfmt sheetId="2" sqref="AK368" start="0" length="0">
      <dxf>
        <font>
          <b/>
          <sz val="11"/>
          <family val="2"/>
        </font>
        <alignment vertical="center"/>
      </dxf>
    </rfmt>
    <rfmt sheetId="2" sqref="AK369" start="0" length="0">
      <dxf>
        <font>
          <b/>
          <sz val="11"/>
          <family val="2"/>
        </font>
        <alignment vertical="center"/>
      </dxf>
    </rfmt>
    <rfmt sheetId="2" sqref="AK370" start="0" length="0">
      <dxf>
        <font>
          <b/>
          <sz val="11"/>
          <family val="2"/>
        </font>
        <alignment vertical="center"/>
      </dxf>
    </rfmt>
    <rfmt sheetId="2" sqref="AK371" start="0" length="0">
      <dxf>
        <font>
          <b/>
          <sz val="11"/>
          <family val="2"/>
        </font>
        <alignment vertical="center"/>
      </dxf>
    </rfmt>
    <rfmt sheetId="2" sqref="AK372" start="0" length="0">
      <dxf>
        <font>
          <b/>
          <sz val="11"/>
          <family val="2"/>
        </font>
        <alignment vertical="center"/>
      </dxf>
    </rfmt>
    <rfmt sheetId="2" sqref="AK373" start="0" length="0">
      <dxf>
        <font>
          <b/>
          <sz val="11"/>
          <family val="2"/>
        </font>
        <alignment vertical="center"/>
      </dxf>
    </rfmt>
    <rfmt sheetId="2" sqref="AK374" start="0" length="0">
      <dxf>
        <font>
          <b/>
          <sz val="11"/>
          <family val="2"/>
        </font>
        <alignment vertical="center"/>
      </dxf>
    </rfmt>
    <rfmt sheetId="2" sqref="AK375" start="0" length="0">
      <dxf>
        <font>
          <b/>
          <sz val="11"/>
          <family val="2"/>
        </font>
        <alignment vertical="center"/>
      </dxf>
    </rfmt>
    <rfmt sheetId="2" sqref="AK376" start="0" length="0">
      <dxf>
        <font>
          <b/>
          <sz val="11"/>
          <family val="2"/>
        </font>
        <alignment vertical="center"/>
      </dxf>
    </rfmt>
    <rfmt sheetId="2" sqref="AK377" start="0" length="0">
      <dxf>
        <font>
          <b/>
          <sz val="11"/>
          <family val="2"/>
        </font>
        <alignment vertical="center"/>
      </dxf>
    </rfmt>
    <rfmt sheetId="2" sqref="AK378" start="0" length="0">
      <dxf>
        <font>
          <b/>
          <sz val="11"/>
          <family val="2"/>
        </font>
        <alignment vertical="center"/>
      </dxf>
    </rfmt>
    <rfmt sheetId="2" sqref="AK379" start="0" length="0">
      <dxf>
        <font>
          <b/>
          <sz val="11"/>
          <family val="2"/>
        </font>
        <alignment vertical="center"/>
      </dxf>
    </rfmt>
    <rfmt sheetId="2" sqref="AK380" start="0" length="0">
      <dxf>
        <font>
          <b/>
          <sz val="11"/>
          <family val="2"/>
        </font>
        <alignment vertical="center"/>
      </dxf>
    </rfmt>
    <rfmt sheetId="2" sqref="AK381" start="0" length="0">
      <dxf>
        <font>
          <b/>
          <sz val="11"/>
          <family val="2"/>
        </font>
        <alignment vertical="center"/>
      </dxf>
    </rfmt>
    <rfmt sheetId="2" sqref="AK382" start="0" length="0">
      <dxf>
        <font>
          <b/>
          <sz val="11"/>
          <family val="2"/>
        </font>
        <alignment vertical="center"/>
      </dxf>
    </rfmt>
    <rfmt sheetId="2" sqref="AK383" start="0" length="0">
      <dxf>
        <font>
          <b/>
          <sz val="11"/>
          <family val="2"/>
        </font>
        <alignment vertical="center"/>
      </dxf>
    </rfmt>
    <rfmt sheetId="2" sqref="AK384" start="0" length="0">
      <dxf>
        <font>
          <b/>
          <sz val="11"/>
          <family val="2"/>
        </font>
        <alignment vertical="center"/>
      </dxf>
    </rfmt>
    <rfmt sheetId="2" sqref="AK385" start="0" length="0">
      <dxf>
        <font>
          <b/>
          <sz val="11"/>
          <family val="2"/>
        </font>
        <alignment vertical="center"/>
      </dxf>
    </rfmt>
    <rfmt sheetId="2" sqref="AK386" start="0" length="0">
      <dxf>
        <font>
          <b/>
          <sz val="11"/>
          <family val="2"/>
        </font>
        <alignment vertical="center"/>
      </dxf>
    </rfmt>
    <rfmt sheetId="2" sqref="AK387" start="0" length="0">
      <dxf>
        <font>
          <b/>
          <sz val="11"/>
          <family val="2"/>
        </font>
        <alignment vertical="center"/>
      </dxf>
    </rfmt>
    <rfmt sheetId="2" sqref="AK388" start="0" length="0">
      <dxf>
        <font>
          <b/>
          <sz val="11"/>
          <family val="2"/>
        </font>
        <alignment vertical="center"/>
      </dxf>
    </rfmt>
    <rfmt sheetId="2" sqref="AK389" start="0" length="0">
      <dxf>
        <font>
          <b/>
          <sz val="11"/>
          <family val="2"/>
        </font>
        <alignment vertical="center"/>
      </dxf>
    </rfmt>
    <rfmt sheetId="2" sqref="AK390" start="0" length="0">
      <dxf>
        <font>
          <b/>
          <sz val="11"/>
          <family val="2"/>
        </font>
        <alignment vertical="center"/>
      </dxf>
    </rfmt>
    <rfmt sheetId="2" sqref="AK391" start="0" length="0">
      <dxf>
        <font>
          <b/>
          <sz val="11"/>
          <family val="2"/>
        </font>
        <alignment vertical="center"/>
      </dxf>
    </rfmt>
    <rfmt sheetId="2" sqref="AK392" start="0" length="0">
      <dxf>
        <font>
          <b/>
          <sz val="11"/>
          <family val="2"/>
        </font>
        <alignment vertical="center"/>
      </dxf>
    </rfmt>
    <rfmt sheetId="2" sqref="AK393" start="0" length="0">
      <dxf>
        <font>
          <b/>
          <sz val="11"/>
          <family val="2"/>
        </font>
        <alignment vertical="center"/>
      </dxf>
    </rfmt>
    <rfmt sheetId="2" sqref="AK394" start="0" length="0">
      <dxf>
        <font>
          <b/>
          <sz val="11"/>
          <family val="2"/>
        </font>
        <alignment vertical="center"/>
      </dxf>
    </rfmt>
    <rfmt sheetId="2" sqref="AK395" start="0" length="0">
      <dxf>
        <font>
          <b/>
          <sz val="11"/>
          <family val="2"/>
        </font>
        <alignment vertical="center"/>
      </dxf>
    </rfmt>
    <rfmt sheetId="2" sqref="AK396" start="0" length="0">
      <dxf>
        <font>
          <b/>
          <sz val="11"/>
          <family val="2"/>
        </font>
        <alignment vertical="center"/>
      </dxf>
    </rfmt>
    <rfmt sheetId="2" sqref="AK397" start="0" length="0">
      <dxf>
        <font>
          <b/>
          <sz val="11"/>
          <family val="2"/>
        </font>
        <alignment vertical="center"/>
      </dxf>
    </rfmt>
    <rfmt sheetId="2" sqref="AK398" start="0" length="0">
      <dxf>
        <font>
          <b/>
          <sz val="11"/>
          <family val="2"/>
        </font>
        <alignment vertical="center"/>
      </dxf>
    </rfmt>
    <rfmt sheetId="2" sqref="AK399" start="0" length="0">
      <dxf>
        <font>
          <b/>
          <sz val="11"/>
          <family val="2"/>
        </font>
        <alignment vertical="center"/>
      </dxf>
    </rfmt>
    <rfmt sheetId="2" sqref="AK400" start="0" length="0">
      <dxf>
        <font>
          <b/>
          <sz val="11"/>
          <family val="2"/>
        </font>
        <alignment vertical="center"/>
      </dxf>
    </rfmt>
    <rfmt sheetId="2" sqref="AK401" start="0" length="0">
      <dxf>
        <font>
          <b/>
          <sz val="11"/>
          <family val="2"/>
        </font>
        <alignment vertical="center"/>
      </dxf>
    </rfmt>
    <rfmt sheetId="2" sqref="AK402" start="0" length="0">
      <dxf>
        <font>
          <b/>
          <sz val="11"/>
          <family val="2"/>
        </font>
        <alignment vertical="center"/>
      </dxf>
    </rfmt>
    <rfmt sheetId="2" sqref="AK403" start="0" length="0">
      <dxf>
        <font>
          <b/>
          <sz val="11"/>
          <family val="2"/>
        </font>
        <alignment vertical="center"/>
      </dxf>
    </rfmt>
    <rfmt sheetId="2" sqref="AK404" start="0" length="0">
      <dxf>
        <font>
          <b/>
          <sz val="11"/>
          <family val="2"/>
        </font>
        <alignment vertical="center"/>
      </dxf>
    </rfmt>
    <rfmt sheetId="2" sqref="AK405" start="0" length="0">
      <dxf>
        <font>
          <b/>
          <sz val="11"/>
          <family val="2"/>
        </font>
        <alignment vertical="center"/>
      </dxf>
    </rfmt>
    <rfmt sheetId="2" sqref="AK406" start="0" length="0">
      <dxf>
        <font>
          <b/>
          <sz val="11"/>
          <family val="2"/>
        </font>
        <alignment vertical="center"/>
      </dxf>
    </rfmt>
    <rfmt sheetId="2" sqref="AK407" start="0" length="0">
      <dxf>
        <font>
          <b/>
          <sz val="11"/>
          <family val="2"/>
        </font>
        <alignment vertical="center"/>
      </dxf>
    </rfmt>
    <rfmt sheetId="2" sqref="AK408" start="0" length="0">
      <dxf>
        <font>
          <b/>
          <sz val="11"/>
          <family val="2"/>
        </font>
        <alignment vertical="center"/>
      </dxf>
    </rfmt>
    <rfmt sheetId="2" sqref="AK409" start="0" length="0">
      <dxf>
        <font>
          <b/>
          <sz val="11"/>
          <family val="2"/>
        </font>
        <alignment vertical="center"/>
      </dxf>
    </rfmt>
    <rfmt sheetId="2" sqref="AK410" start="0" length="0">
      <dxf>
        <font>
          <b/>
          <sz val="11"/>
          <family val="2"/>
        </font>
        <alignment vertical="center"/>
      </dxf>
    </rfmt>
    <rfmt sheetId="2" sqref="AK411" start="0" length="0">
      <dxf>
        <font>
          <b/>
          <sz val="11"/>
          <family val="2"/>
        </font>
        <alignment vertical="center"/>
      </dxf>
    </rfmt>
    <rfmt sheetId="2" sqref="AK412" start="0" length="0">
      <dxf>
        <font>
          <b/>
          <sz val="11"/>
          <family val="2"/>
        </font>
        <alignment vertical="center"/>
      </dxf>
    </rfmt>
    <rfmt sheetId="2" sqref="AK413" start="0" length="0">
      <dxf>
        <font>
          <b/>
          <sz val="11"/>
          <family val="2"/>
        </font>
        <alignment vertical="center"/>
      </dxf>
    </rfmt>
    <rfmt sheetId="2" sqref="AK414" start="0" length="0">
      <dxf>
        <font>
          <b/>
          <sz val="11"/>
          <family val="2"/>
        </font>
        <alignment vertical="center"/>
      </dxf>
    </rfmt>
    <rfmt sheetId="2" sqref="AK415" start="0" length="0">
      <dxf>
        <font>
          <b/>
          <sz val="11"/>
          <family val="2"/>
        </font>
        <alignment vertical="center"/>
      </dxf>
    </rfmt>
    <rfmt sheetId="2" sqref="AK416" start="0" length="0">
      <dxf>
        <font>
          <b/>
          <sz val="11"/>
          <family val="2"/>
        </font>
        <alignment vertical="center"/>
      </dxf>
    </rfmt>
    <rfmt sheetId="2" sqref="AK417" start="0" length="0">
      <dxf>
        <font>
          <b/>
          <sz val="11"/>
          <family val="2"/>
        </font>
        <alignment vertical="center"/>
      </dxf>
    </rfmt>
    <rfmt sheetId="2" sqref="AK418" start="0" length="0">
      <dxf>
        <font>
          <b/>
          <sz val="11"/>
          <family val="2"/>
        </font>
        <alignment vertical="center"/>
      </dxf>
    </rfmt>
    <rfmt sheetId="2" sqref="AK419" start="0" length="0">
      <dxf>
        <font>
          <b/>
          <sz val="11"/>
          <family val="2"/>
        </font>
        <alignment vertical="center"/>
      </dxf>
    </rfmt>
    <rfmt sheetId="2" sqref="AK420" start="0" length="0">
      <dxf>
        <font>
          <b/>
          <sz val="11"/>
          <family val="2"/>
        </font>
        <alignment vertical="center"/>
      </dxf>
    </rfmt>
    <rfmt sheetId="2" sqref="AK421" start="0" length="0">
      <dxf>
        <font>
          <b/>
          <sz val="11"/>
          <family val="2"/>
        </font>
        <fill>
          <patternFill patternType="solid">
            <bgColor theme="0"/>
          </patternFill>
        </fill>
        <alignment vertical="center"/>
      </dxf>
    </rfmt>
    <rfmt sheetId="2" sqref="AK422" start="0" length="0">
      <dxf>
        <font>
          <b/>
          <sz val="11"/>
          <family val="2"/>
        </font>
        <alignment vertical="center"/>
      </dxf>
    </rfmt>
    <rfmt sheetId="2" sqref="AK423" start="0" length="0">
      <dxf>
        <font>
          <b/>
          <sz val="11"/>
          <family val="2"/>
        </font>
        <alignment vertical="center"/>
      </dxf>
    </rfmt>
    <rfmt sheetId="2" sqref="AK424" start="0" length="0">
      <dxf>
        <font>
          <b/>
          <sz val="11"/>
          <family val="2"/>
        </font>
        <alignment vertical="center"/>
      </dxf>
    </rfmt>
    <rfmt sheetId="2" sqref="AK425" start="0" length="0">
      <dxf>
        <font>
          <b/>
          <sz val="11"/>
          <family val="2"/>
        </font>
        <alignment vertical="center"/>
      </dxf>
    </rfmt>
    <rfmt sheetId="2" sqref="AK426" start="0" length="0">
      <dxf>
        <font>
          <b/>
          <sz val="11"/>
          <family val="2"/>
        </font>
        <alignment vertical="center"/>
      </dxf>
    </rfmt>
    <rfmt sheetId="2" sqref="AK427" start="0" length="0">
      <dxf>
        <font>
          <b/>
          <sz val="11"/>
          <family val="2"/>
        </font>
        <alignment vertical="center"/>
      </dxf>
    </rfmt>
    <rfmt sheetId="2" sqref="AK428" start="0" length="0">
      <dxf>
        <font>
          <b/>
          <sz val="11"/>
          <family val="2"/>
        </font>
        <alignment vertical="center"/>
      </dxf>
    </rfmt>
    <rfmt sheetId="2" sqref="AK429" start="0" length="0">
      <dxf>
        <font>
          <b/>
          <sz val="11"/>
          <family val="2"/>
        </font>
        <alignment vertical="center"/>
      </dxf>
    </rfmt>
    <rfmt sheetId="2" sqref="AK430" start="0" length="0">
      <dxf>
        <font>
          <b/>
          <sz val="11"/>
          <family val="2"/>
        </font>
        <alignment vertical="center"/>
      </dxf>
    </rfmt>
    <rfmt sheetId="2" sqref="AK431" start="0" length="0">
      <dxf>
        <font>
          <b/>
          <sz val="11"/>
          <family val="2"/>
        </font>
        <alignment vertical="center"/>
      </dxf>
    </rfmt>
    <rfmt sheetId="2" sqref="AK432" start="0" length="0">
      <dxf>
        <font>
          <b/>
          <sz val="11"/>
          <family val="2"/>
        </font>
        <alignment vertical="center"/>
      </dxf>
    </rfmt>
    <rfmt sheetId="2" sqref="AK433" start="0" length="0">
      <dxf>
        <font>
          <b/>
          <sz val="11"/>
          <family val="2"/>
        </font>
        <alignment vertical="center"/>
      </dxf>
    </rfmt>
    <rfmt sheetId="2" sqref="AK434" start="0" length="0">
      <dxf>
        <font>
          <b/>
          <sz val="11"/>
          <family val="2"/>
        </font>
        <alignment vertical="center"/>
      </dxf>
    </rfmt>
    <rfmt sheetId="2" sqref="AK435" start="0" length="0">
      <dxf>
        <font>
          <b/>
          <sz val="11"/>
          <family val="2"/>
        </font>
        <alignment vertical="center"/>
      </dxf>
    </rfmt>
    <rfmt sheetId="2" sqref="AK436" start="0" length="0">
      <dxf>
        <font>
          <b/>
          <sz val="11"/>
          <family val="2"/>
        </font>
        <alignment vertical="center"/>
      </dxf>
    </rfmt>
    <rfmt sheetId="2" sqref="AK437" start="0" length="0">
      <dxf>
        <font>
          <b/>
          <sz val="11"/>
          <family val="2"/>
        </font>
        <alignment vertical="center"/>
      </dxf>
    </rfmt>
    <rfmt sheetId="2" sqref="AK438" start="0" length="0">
      <dxf>
        <font>
          <b/>
          <sz val="11"/>
          <family val="2"/>
        </font>
        <alignment vertical="center"/>
      </dxf>
    </rfmt>
    <rfmt sheetId="2" sqref="AK439" start="0" length="0">
      <dxf>
        <font>
          <b/>
          <sz val="11"/>
          <family val="2"/>
        </font>
        <alignment vertical="center"/>
      </dxf>
    </rfmt>
    <rfmt sheetId="2" sqref="AK440" start="0" length="0">
      <dxf>
        <font>
          <b/>
          <sz val="11"/>
          <family val="2"/>
        </font>
        <alignment vertical="center"/>
      </dxf>
    </rfmt>
    <rfmt sheetId="2" sqref="AK441" start="0" length="0">
      <dxf>
        <font>
          <b/>
          <sz val="11"/>
          <family val="2"/>
        </font>
        <alignment vertical="center"/>
      </dxf>
    </rfmt>
    <rfmt sheetId="2" sqref="AK442" start="0" length="0">
      <dxf>
        <font>
          <b/>
          <sz val="11"/>
          <family val="2"/>
        </font>
        <alignment vertical="center"/>
      </dxf>
    </rfmt>
    <rfmt sheetId="2" sqref="AK443" start="0" length="0">
      <dxf>
        <font>
          <b/>
          <sz val="11"/>
          <family val="2"/>
        </font>
        <alignment vertical="center"/>
      </dxf>
    </rfmt>
    <rfmt sheetId="2" sqref="AK444" start="0" length="0">
      <dxf>
        <font>
          <b/>
          <sz val="11"/>
          <family val="2"/>
        </font>
        <alignment vertical="center"/>
      </dxf>
    </rfmt>
    <rfmt sheetId="2" sqref="AK445" start="0" length="0">
      <dxf>
        <font>
          <b/>
          <sz val="11"/>
          <family val="2"/>
        </font>
        <alignment vertical="center"/>
      </dxf>
    </rfmt>
    <rfmt sheetId="2" sqref="AK446" start="0" length="0">
      <dxf>
        <font>
          <b/>
          <sz val="11"/>
          <family val="2"/>
        </font>
        <alignment vertical="center"/>
      </dxf>
    </rfmt>
    <rfmt sheetId="2" sqref="AK447" start="0" length="0">
      <dxf>
        <font>
          <b/>
          <sz val="11"/>
          <family val="2"/>
        </font>
        <alignment vertical="center"/>
      </dxf>
    </rfmt>
    <rfmt sheetId="2" sqref="AK448" start="0" length="0">
      <dxf>
        <font>
          <b/>
          <sz val="11"/>
          <family val="2"/>
        </font>
        <alignment vertical="center"/>
      </dxf>
    </rfmt>
    <rfmt sheetId="2" sqref="AK449" start="0" length="0">
      <dxf>
        <font>
          <b/>
          <sz val="11"/>
          <family val="2"/>
        </font>
        <alignment vertical="center"/>
      </dxf>
    </rfmt>
    <rfmt sheetId="2" sqref="AK450" start="0" length="0">
      <dxf>
        <font>
          <b/>
          <sz val="11"/>
          <family val="2"/>
        </font>
        <alignment vertical="center"/>
      </dxf>
    </rfmt>
    <rfmt sheetId="2" sqref="AK451" start="0" length="0">
      <dxf>
        <font>
          <b/>
          <sz val="11"/>
          <family val="2"/>
        </font>
        <alignment vertical="center"/>
      </dxf>
    </rfmt>
    <rfmt sheetId="2" sqref="AK452" start="0" length="0">
      <dxf>
        <font>
          <b/>
          <sz val="11"/>
          <family val="2"/>
        </font>
        <alignment vertical="center"/>
      </dxf>
    </rfmt>
    <rfmt sheetId="2" sqref="AK453" start="0" length="0">
      <dxf>
        <font>
          <b/>
          <sz val="11"/>
          <family val="2"/>
        </font>
        <alignment vertical="center"/>
      </dxf>
    </rfmt>
    <rfmt sheetId="2" sqref="AK454" start="0" length="0">
      <dxf>
        <font>
          <b/>
          <sz val="11"/>
          <family val="2"/>
        </font>
        <alignment vertical="center"/>
      </dxf>
    </rfmt>
    <rfmt sheetId="2" sqref="AK455" start="0" length="0">
      <dxf>
        <font>
          <b/>
          <sz val="11"/>
          <family val="2"/>
        </font>
        <alignment vertical="center"/>
      </dxf>
    </rfmt>
    <rfmt sheetId="2" sqref="AK456" start="0" length="0">
      <dxf>
        <font>
          <b/>
          <sz val="11"/>
          <family val="2"/>
        </font>
        <alignment vertical="center"/>
      </dxf>
    </rfmt>
    <rfmt sheetId="2" sqref="AK457" start="0" length="0">
      <dxf>
        <font>
          <b/>
          <sz val="11"/>
          <family val="2"/>
        </font>
        <alignment vertical="center"/>
      </dxf>
    </rfmt>
    <rfmt sheetId="2" sqref="AK458" start="0" length="0">
      <dxf>
        <font>
          <b/>
          <sz val="11"/>
          <family val="2"/>
        </font>
        <alignment vertical="center"/>
      </dxf>
    </rfmt>
    <rfmt sheetId="2" sqref="AK459" start="0" length="0">
      <dxf>
        <font>
          <b/>
          <sz val="11"/>
          <family val="2"/>
        </font>
        <alignment vertical="center"/>
      </dxf>
    </rfmt>
    <rfmt sheetId="2" sqref="AK460" start="0" length="0">
      <dxf>
        <font>
          <b/>
          <sz val="11"/>
          <family val="2"/>
        </font>
        <alignment vertical="center"/>
      </dxf>
    </rfmt>
    <rfmt sheetId="2" sqref="AK461" start="0" length="0">
      <dxf>
        <font>
          <b/>
          <sz val="11"/>
          <family val="2"/>
        </font>
        <alignment vertical="center"/>
      </dxf>
    </rfmt>
    <rfmt sheetId="2" sqref="AK462" start="0" length="0">
      <dxf>
        <font>
          <b/>
          <sz val="11"/>
          <family val="2"/>
        </font>
        <alignment vertical="center"/>
      </dxf>
    </rfmt>
    <rfmt sheetId="2" sqref="AK463" start="0" length="0">
      <dxf>
        <font>
          <b/>
          <sz val="11"/>
          <family val="2"/>
        </font>
        <alignment vertical="center"/>
      </dxf>
    </rfmt>
    <rfmt sheetId="2" sqref="AK464" start="0" length="0">
      <dxf>
        <font>
          <b/>
          <sz val="11"/>
          <family val="2"/>
        </font>
        <alignment vertical="center"/>
      </dxf>
    </rfmt>
    <rfmt sheetId="2" sqref="AK465" start="0" length="0">
      <dxf>
        <font>
          <b/>
          <sz val="11"/>
          <family val="2"/>
        </font>
        <alignment vertical="center"/>
      </dxf>
    </rfmt>
    <rfmt sheetId="2" sqref="AK466" start="0" length="0">
      <dxf>
        <font>
          <b/>
          <sz val="11"/>
          <family val="2"/>
        </font>
        <alignment vertical="center"/>
      </dxf>
    </rfmt>
    <rfmt sheetId="2" sqref="AK467" start="0" length="0">
      <dxf>
        <font>
          <b/>
          <sz val="11"/>
          <family val="2"/>
        </font>
        <alignment vertical="center"/>
      </dxf>
    </rfmt>
    <rfmt sheetId="2" sqref="AK468" start="0" length="0">
      <dxf>
        <font>
          <b/>
          <sz val="11"/>
          <family val="2"/>
        </font>
        <alignment vertical="center"/>
      </dxf>
    </rfmt>
    <rfmt sheetId="2" sqref="AK469" start="0" length="0">
      <dxf>
        <font>
          <b/>
          <sz val="11"/>
          <family val="2"/>
        </font>
        <alignment vertical="center"/>
      </dxf>
    </rfmt>
    <rfmt sheetId="2" sqref="AK470" start="0" length="0">
      <dxf>
        <font>
          <b/>
          <sz val="11"/>
          <family val="2"/>
        </font>
        <alignment vertical="center"/>
      </dxf>
    </rfmt>
    <rfmt sheetId="2" sqref="AK471" start="0" length="0">
      <dxf>
        <font>
          <b/>
          <sz val="11"/>
          <family val="2"/>
        </font>
        <alignment vertical="center"/>
      </dxf>
    </rfmt>
    <rfmt sheetId="2" sqref="AK472" start="0" length="0">
      <dxf>
        <font>
          <b/>
          <sz val="11"/>
          <family val="2"/>
        </font>
        <alignment vertical="center"/>
      </dxf>
    </rfmt>
    <rfmt sheetId="2" sqref="AK473" start="0" length="0">
      <dxf>
        <alignment vertical="center"/>
      </dxf>
    </rfmt>
    <rfmt sheetId="2" sqref="AK474" start="0" length="0">
      <dxf>
        <alignment vertical="center"/>
      </dxf>
    </rfmt>
    <rfmt sheetId="2" sqref="AK475" start="0" length="0">
      <dxf>
        <alignment vertical="center"/>
      </dxf>
    </rfmt>
    <rfmt sheetId="2" sqref="AK476" start="0" length="0">
      <dxf>
        <font>
          <b/>
          <sz val="11"/>
          <family val="2"/>
        </font>
        <alignment vertical="center"/>
      </dxf>
    </rfmt>
    <rfmt sheetId="2" sqref="AK477" start="0" length="0">
      <dxf>
        <alignment vertical="center"/>
      </dxf>
    </rfmt>
    <rfmt sheetId="2" sqref="AK478" start="0" length="0">
      <dxf>
        <alignment vertical="center"/>
      </dxf>
    </rfmt>
    <rfmt sheetId="2" sqref="AK479" start="0" length="0">
      <dxf>
        <alignment vertical="center"/>
      </dxf>
    </rfmt>
    <rfmt sheetId="2" sqref="AK480" start="0" length="0">
      <dxf>
        <alignment vertical="center"/>
      </dxf>
    </rfmt>
    <rfmt sheetId="2" sqref="AK481" start="0" length="0">
      <dxf>
        <alignment vertical="center"/>
      </dxf>
    </rfmt>
    <rfmt sheetId="2" sqref="AK482" start="0" length="0">
      <dxf>
        <alignment vertical="center"/>
      </dxf>
    </rfmt>
    <rfmt sheetId="2" sqref="AK483" start="0" length="0">
      <dxf>
        <alignment vertical="center"/>
      </dxf>
    </rfmt>
    <rfmt sheetId="2" sqref="AK484" start="0" length="0">
      <dxf>
        <alignment vertical="center"/>
      </dxf>
    </rfmt>
    <rfmt sheetId="2" sqref="AK485" start="0" length="0">
      <dxf>
        <alignment vertical="center"/>
      </dxf>
    </rfmt>
    <rfmt sheetId="2" sqref="AK486" start="0" length="0">
      <dxf>
        <alignment vertical="center"/>
      </dxf>
    </rfmt>
    <rfmt sheetId="2" sqref="AK487" start="0" length="0">
      <dxf>
        <alignment vertical="center"/>
      </dxf>
    </rfmt>
    <rfmt sheetId="2" sqref="AK488" start="0" length="0">
      <dxf>
        <alignment vertical="center"/>
      </dxf>
    </rfmt>
    <rfmt sheetId="2" sqref="AK489" start="0" length="0">
      <dxf>
        <alignment vertical="center"/>
      </dxf>
    </rfmt>
    <rfmt sheetId="2" sqref="AK490" start="0" length="0">
      <dxf>
        <alignment vertical="center"/>
      </dxf>
    </rfmt>
    <rfmt sheetId="2" sqref="AK491" start="0" length="0">
      <dxf>
        <alignment vertical="center"/>
      </dxf>
    </rfmt>
    <rfmt sheetId="2" sqref="AK492" start="0" length="0">
      <dxf>
        <alignment vertical="center"/>
      </dxf>
    </rfmt>
    <rfmt sheetId="2" sqref="AK493" start="0" length="0">
      <dxf>
        <alignment vertical="center"/>
      </dxf>
    </rfmt>
    <rfmt sheetId="2" sqref="AK494" start="0" length="0">
      <dxf>
        <alignment vertical="center"/>
      </dxf>
    </rfmt>
    <rfmt sheetId="2" sqref="AK495" start="0" length="0">
      <dxf>
        <alignment vertical="center"/>
      </dxf>
    </rfmt>
    <rfmt sheetId="2" sqref="AK496" start="0" length="0">
      <dxf>
        <alignment vertical="center"/>
      </dxf>
    </rfmt>
    <rfmt sheetId="2" sqref="AK497" start="0" length="0">
      <dxf>
        <alignment vertical="center"/>
      </dxf>
    </rfmt>
    <rfmt sheetId="2" sqref="AK498" start="0" length="0">
      <dxf>
        <alignment vertical="center"/>
      </dxf>
    </rfmt>
    <rfmt sheetId="2" sqref="AK499" start="0" length="0">
      <dxf>
        <alignment vertical="center"/>
      </dxf>
    </rfmt>
    <rfmt sheetId="2" sqref="AK500" start="0" length="0">
      <dxf>
        <alignment vertical="center"/>
      </dxf>
    </rfmt>
    <rfmt sheetId="2" sqref="AK501" start="0" length="0">
      <dxf>
        <alignment vertical="center"/>
      </dxf>
    </rfmt>
    <rfmt sheetId="2" sqref="AK502" start="0" length="0">
      <dxf>
        <alignment vertical="center"/>
      </dxf>
    </rfmt>
    <rfmt sheetId="2" sqref="AK503" start="0" length="0">
      <dxf>
        <alignment vertical="center"/>
      </dxf>
    </rfmt>
    <rfmt sheetId="2" sqref="AK504" start="0" length="0">
      <dxf>
        <alignment vertical="center"/>
      </dxf>
    </rfmt>
    <rfmt sheetId="2" sqref="AK505" start="0" length="0">
      <dxf>
        <alignment vertical="center"/>
      </dxf>
    </rfmt>
    <rfmt sheetId="2" sqref="AK506" start="0" length="0">
      <dxf>
        <alignment vertical="center"/>
      </dxf>
    </rfmt>
    <rfmt sheetId="2" sqref="AK507" start="0" length="0">
      <dxf>
        <alignment vertical="center"/>
      </dxf>
    </rfmt>
    <rfmt sheetId="2" sqref="AK508" start="0" length="0">
      <dxf>
        <alignment vertical="center"/>
      </dxf>
    </rfmt>
    <rfmt sheetId="2" sqref="AK509" start="0" length="0">
      <dxf>
        <alignment vertical="center"/>
      </dxf>
    </rfmt>
    <rfmt sheetId="2" sqref="AK510" start="0" length="0">
      <dxf>
        <alignment vertical="center"/>
      </dxf>
    </rfmt>
    <rfmt sheetId="2" sqref="AK511" start="0" length="0">
      <dxf>
        <alignment vertical="center"/>
      </dxf>
    </rfmt>
    <rfmt sheetId="2" sqref="AK512" start="0" length="0">
      <dxf>
        <alignment vertical="center"/>
      </dxf>
    </rfmt>
    <rfmt sheetId="2" sqref="AK513" start="0" length="0">
      <dxf>
        <alignment vertical="center"/>
      </dxf>
    </rfmt>
    <rfmt sheetId="2" sqref="AK514" start="0" length="0">
      <dxf>
        <alignment vertical="center"/>
      </dxf>
    </rfmt>
    <rfmt sheetId="2" sqref="AK515" start="0" length="0">
      <dxf>
        <alignment vertical="center"/>
      </dxf>
    </rfmt>
    <rfmt sheetId="2" sqref="AK516" start="0" length="0">
      <dxf>
        <alignment vertical="center"/>
      </dxf>
    </rfmt>
    <rfmt sheetId="2" sqref="AK517" start="0" length="0">
      <dxf>
        <alignment vertical="center"/>
      </dxf>
    </rfmt>
    <rfmt sheetId="2" sqref="AK518" start="0" length="0">
      <dxf>
        <alignment vertical="center"/>
      </dxf>
    </rfmt>
    <rfmt sheetId="2" sqref="AK519" start="0" length="0">
      <dxf>
        <alignment vertical="center"/>
      </dxf>
    </rfmt>
    <rfmt sheetId="2" sqref="AK520" start="0" length="0">
      <dxf>
        <alignment vertical="center"/>
      </dxf>
    </rfmt>
    <rfmt sheetId="2" sqref="AK521" start="0" length="0">
      <dxf>
        <alignment vertical="center"/>
      </dxf>
    </rfmt>
    <rfmt sheetId="2" sqref="AK522" start="0" length="0">
      <dxf>
        <alignment vertical="center"/>
      </dxf>
    </rfmt>
    <rfmt sheetId="2" sqref="AK523" start="0" length="0">
      <dxf>
        <alignment vertical="center"/>
      </dxf>
    </rfmt>
    <rfmt sheetId="2" sqref="AK524" start="0" length="0">
      <dxf>
        <alignment vertical="center"/>
      </dxf>
    </rfmt>
    <rfmt sheetId="2" sqref="AK525" start="0" length="0">
      <dxf>
        <alignment vertical="center"/>
      </dxf>
    </rfmt>
    <rfmt sheetId="2" sqref="AK526" start="0" length="0">
      <dxf>
        <alignment vertical="center"/>
      </dxf>
    </rfmt>
    <rfmt sheetId="2" sqref="AK527" start="0" length="0">
      <dxf>
        <alignment vertical="center"/>
      </dxf>
    </rfmt>
    <rfmt sheetId="2" sqref="AK528" start="0" length="0">
      <dxf>
        <alignment vertical="center"/>
      </dxf>
    </rfmt>
    <rfmt sheetId="2" sqref="AK529" start="0" length="0">
      <dxf>
        <alignment vertical="center"/>
      </dxf>
    </rfmt>
    <rfmt sheetId="2" sqref="AK530" start="0" length="0">
      <dxf>
        <alignment vertical="center"/>
      </dxf>
    </rfmt>
    <rfmt sheetId="2" sqref="AK531" start="0" length="0">
      <dxf>
        <alignment vertical="center"/>
      </dxf>
    </rfmt>
    <rfmt sheetId="2" sqref="AK532" start="0" length="0">
      <dxf>
        <alignment vertical="center"/>
      </dxf>
    </rfmt>
    <rfmt sheetId="2" sqref="AK533" start="0" length="0">
      <dxf>
        <alignment vertical="center"/>
      </dxf>
    </rfmt>
    <rfmt sheetId="2" sqref="AK534" start="0" length="0">
      <dxf>
        <alignment vertical="center"/>
      </dxf>
    </rfmt>
    <rfmt sheetId="2" sqref="AK535" start="0" length="0">
      <dxf>
        <alignment vertical="center"/>
      </dxf>
    </rfmt>
    <rfmt sheetId="2" sqref="AK536" start="0" length="0">
      <dxf>
        <alignment vertical="center"/>
      </dxf>
    </rfmt>
    <rfmt sheetId="2" sqref="AK537" start="0" length="0">
      <dxf>
        <alignment vertical="center"/>
      </dxf>
    </rfmt>
    <rfmt sheetId="2" sqref="AK538" start="0" length="0">
      <dxf>
        <alignment vertical="center"/>
      </dxf>
    </rfmt>
    <rfmt sheetId="2" sqref="AK539" start="0" length="0">
      <dxf>
        <alignment vertical="center"/>
      </dxf>
    </rfmt>
    <rfmt sheetId="2" sqref="AK540" start="0" length="0">
      <dxf>
        <alignment vertical="center"/>
      </dxf>
    </rfmt>
    <rfmt sheetId="2" sqref="AK541" start="0" length="0">
      <dxf>
        <alignment vertical="center"/>
      </dxf>
    </rfmt>
    <rfmt sheetId="2" sqref="AK542" start="0" length="0">
      <dxf>
        <alignment vertical="center"/>
      </dxf>
    </rfmt>
    <rfmt sheetId="2" sqref="AK543" start="0" length="0">
      <dxf>
        <alignment vertical="center"/>
      </dxf>
    </rfmt>
    <rfmt sheetId="2" sqref="AK544" start="0" length="0">
      <dxf>
        <alignment vertical="center"/>
      </dxf>
    </rfmt>
    <rfmt sheetId="2" sqref="AK545" start="0" length="0">
      <dxf>
        <alignment vertical="center"/>
      </dxf>
    </rfmt>
    <rfmt sheetId="2" sqref="AK546" start="0" length="0">
      <dxf>
        <alignment vertical="center"/>
      </dxf>
    </rfmt>
    <rfmt sheetId="2" sqref="AK547" start="0" length="0">
      <dxf>
        <alignment vertical="center"/>
      </dxf>
    </rfmt>
    <rfmt sheetId="2" sqref="AK548" start="0" length="0">
      <dxf>
        <alignment vertical="center"/>
      </dxf>
    </rfmt>
    <rfmt sheetId="2" sqref="AK549" start="0" length="0">
      <dxf>
        <alignment vertical="center"/>
      </dxf>
    </rfmt>
    <rfmt sheetId="2" sqref="AK550" start="0" length="0">
      <dxf>
        <alignment vertical="center"/>
      </dxf>
    </rfmt>
    <rfmt sheetId="2" sqref="AK551" start="0" length="0">
      <dxf>
        <alignment vertical="center"/>
      </dxf>
    </rfmt>
    <rfmt sheetId="2" sqref="AK552" start="0" length="0">
      <dxf>
        <alignment vertical="center"/>
      </dxf>
    </rfmt>
    <rfmt sheetId="2" sqref="AK553" start="0" length="0">
      <dxf>
        <alignment vertical="center"/>
      </dxf>
    </rfmt>
    <rfmt sheetId="2" sqref="AK554" start="0" length="0">
      <dxf>
        <alignment vertical="center"/>
      </dxf>
    </rfmt>
    <rfmt sheetId="2" sqref="AK555" start="0" length="0">
      <dxf>
        <alignment vertical="center"/>
      </dxf>
    </rfmt>
    <rfmt sheetId="2" sqref="AK556" start="0" length="0">
      <dxf>
        <alignment vertical="center"/>
      </dxf>
    </rfmt>
    <rfmt sheetId="2" sqref="AK557" start="0" length="0">
      <dxf>
        <alignment vertical="center"/>
      </dxf>
    </rfmt>
    <rfmt sheetId="2" sqref="AK558" start="0" length="0">
      <dxf>
        <alignment vertical="center"/>
      </dxf>
    </rfmt>
    <rfmt sheetId="2" sqref="AK559" start="0" length="0">
      <dxf>
        <alignment vertical="center"/>
      </dxf>
    </rfmt>
    <rfmt sheetId="2" sqref="AK560" start="0" length="0">
      <dxf>
        <alignment vertical="center"/>
      </dxf>
    </rfmt>
    <rfmt sheetId="2" sqref="AK561" start="0" length="0">
      <dxf>
        <alignment vertical="center"/>
      </dxf>
    </rfmt>
    <rfmt sheetId="2" sqref="AK562" start="0" length="0">
      <dxf>
        <alignment vertical="center"/>
      </dxf>
    </rfmt>
    <rfmt sheetId="2" sqref="AK563" start="0" length="0">
      <dxf>
        <alignment vertical="center"/>
      </dxf>
    </rfmt>
    <rfmt sheetId="2" sqref="AK564" start="0" length="0">
      <dxf>
        <alignment vertical="center"/>
      </dxf>
    </rfmt>
    <rfmt sheetId="2" sqref="AK565" start="0" length="0">
      <dxf>
        <alignment vertical="center"/>
      </dxf>
    </rfmt>
    <rfmt sheetId="2" sqref="AK566" start="0" length="0">
      <dxf>
        <alignment vertical="center"/>
      </dxf>
    </rfmt>
    <rfmt sheetId="2" sqref="AK567" start="0" length="0">
      <dxf>
        <alignment vertical="center"/>
      </dxf>
    </rfmt>
    <rfmt sheetId="2" sqref="AK568" start="0" length="0">
      <dxf>
        <alignment vertical="center"/>
      </dxf>
    </rfmt>
    <rfmt sheetId="2" sqref="AK569" start="0" length="0">
      <dxf>
        <alignment vertical="center"/>
      </dxf>
    </rfmt>
    <rfmt sheetId="2" sqref="AK570" start="0" length="0">
      <dxf>
        <alignment vertical="center"/>
      </dxf>
    </rfmt>
    <rfmt sheetId="2" sqref="AK571" start="0" length="0">
      <dxf>
        <alignment vertical="center"/>
      </dxf>
    </rfmt>
    <rfmt sheetId="2" sqref="AK572" start="0" length="0">
      <dxf>
        <alignment vertical="center"/>
      </dxf>
    </rfmt>
    <rfmt sheetId="2" sqref="AK573" start="0" length="0">
      <dxf>
        <alignment vertical="center"/>
      </dxf>
    </rfmt>
    <rfmt sheetId="2" sqref="AK574" start="0" length="0">
      <dxf>
        <alignment vertical="center"/>
      </dxf>
    </rfmt>
    <rfmt sheetId="2" sqref="AK575" start="0" length="0">
      <dxf>
        <alignment vertical="center"/>
      </dxf>
    </rfmt>
    <rfmt sheetId="2" sqref="AK576" start="0" length="0">
      <dxf>
        <alignment vertical="center"/>
      </dxf>
    </rfmt>
    <rfmt sheetId="2" sqref="AK577" start="0" length="0">
      <dxf>
        <alignment vertical="center"/>
      </dxf>
    </rfmt>
    <rfmt sheetId="2" sqref="AK578" start="0" length="0">
      <dxf>
        <alignment vertical="center"/>
      </dxf>
    </rfmt>
    <rfmt sheetId="2" sqref="AK579" start="0" length="0">
      <dxf>
        <alignment vertical="center"/>
      </dxf>
    </rfmt>
    <rfmt sheetId="2" sqref="AK580" start="0" length="0">
      <dxf>
        <alignment vertical="center"/>
      </dxf>
    </rfmt>
    <rfmt sheetId="2" sqref="AK581" start="0" length="0">
      <dxf>
        <alignment vertical="center"/>
      </dxf>
    </rfmt>
    <rfmt sheetId="2" sqref="AK582" start="0" length="0">
      <dxf>
        <alignment vertical="center"/>
      </dxf>
    </rfmt>
    <rfmt sheetId="2" sqref="AK583" start="0" length="0">
      <dxf>
        <alignment vertical="center"/>
      </dxf>
    </rfmt>
    <rfmt sheetId="2" sqref="AK584" start="0" length="0">
      <dxf>
        <alignment vertical="center"/>
      </dxf>
    </rfmt>
    <rfmt sheetId="2" sqref="AK585" start="0" length="0">
      <dxf>
        <alignment vertical="center"/>
      </dxf>
    </rfmt>
    <rfmt sheetId="2" sqref="AK586" start="0" length="0">
      <dxf>
        <alignment vertical="center"/>
      </dxf>
    </rfmt>
    <rfmt sheetId="2" sqref="AK587" start="0" length="0">
      <dxf>
        <alignment vertical="center"/>
      </dxf>
    </rfmt>
    <rfmt sheetId="2" sqref="AK588" start="0" length="0">
      <dxf>
        <alignment vertical="center"/>
      </dxf>
    </rfmt>
    <rfmt sheetId="2" sqref="AK589" start="0" length="0">
      <dxf>
        <alignment vertical="center"/>
      </dxf>
    </rfmt>
    <rfmt sheetId="2" sqref="AK590" start="0" length="0">
      <dxf>
        <alignment vertical="center"/>
      </dxf>
    </rfmt>
    <rfmt sheetId="2" sqref="AK591" start="0" length="0">
      <dxf>
        <alignment vertical="center"/>
      </dxf>
    </rfmt>
    <rfmt sheetId="2" sqref="AK592" start="0" length="0">
      <dxf>
        <alignment vertical="center"/>
      </dxf>
    </rfmt>
    <rfmt sheetId="2" sqref="AK593" start="0" length="0">
      <dxf>
        <alignment vertical="center"/>
      </dxf>
    </rfmt>
    <rfmt sheetId="2" sqref="AK594" start="0" length="0">
      <dxf>
        <alignment vertical="center"/>
      </dxf>
    </rfmt>
    <rfmt sheetId="2" sqref="AK595" start="0" length="0">
      <dxf>
        <alignment vertical="center"/>
      </dxf>
    </rfmt>
    <rfmt sheetId="2" sqref="AK596" start="0" length="0">
      <dxf>
        <alignment vertical="center"/>
      </dxf>
    </rfmt>
    <rfmt sheetId="2" sqref="AK597" start="0" length="0">
      <dxf>
        <alignment vertical="center"/>
      </dxf>
    </rfmt>
    <rfmt sheetId="2" sqref="AK598" start="0" length="0">
      <dxf>
        <alignment vertical="center"/>
      </dxf>
    </rfmt>
    <rfmt sheetId="2" sqref="AK599" start="0" length="0">
      <dxf>
        <alignment vertical="center"/>
      </dxf>
    </rfmt>
    <rfmt sheetId="2" sqref="AK600" start="0" length="0">
      <dxf>
        <alignment vertical="center"/>
      </dxf>
    </rfmt>
    <rfmt sheetId="2" sqref="AK601" start="0" length="0">
      <dxf>
        <alignment vertical="center"/>
      </dxf>
    </rfmt>
    <rfmt sheetId="2" sqref="AK602" start="0" length="0">
      <dxf>
        <alignment vertical="center"/>
      </dxf>
    </rfmt>
    <rfmt sheetId="2" sqref="AK603" start="0" length="0">
      <dxf>
        <alignment vertical="center"/>
      </dxf>
    </rfmt>
    <rfmt sheetId="2" sqref="AK604" start="0" length="0">
      <dxf>
        <alignment vertical="center"/>
      </dxf>
    </rfmt>
    <rfmt sheetId="2" sqref="AK605" start="0" length="0">
      <dxf>
        <alignment vertical="center"/>
      </dxf>
    </rfmt>
    <rfmt sheetId="2" sqref="AK606" start="0" length="0">
      <dxf>
        <alignment vertical="center"/>
      </dxf>
    </rfmt>
    <rfmt sheetId="2" sqref="AK607" start="0" length="0">
      <dxf>
        <alignment vertical="center"/>
      </dxf>
    </rfmt>
    <rfmt sheetId="2" sqref="AK608" start="0" length="0">
      <dxf>
        <alignment vertical="center"/>
      </dxf>
    </rfmt>
    <rfmt sheetId="2" sqref="AK609" start="0" length="0">
      <dxf>
        <alignment vertical="center"/>
      </dxf>
    </rfmt>
    <rfmt sheetId="2" sqref="AK610" start="0" length="0">
      <dxf>
        <alignment vertical="center"/>
      </dxf>
    </rfmt>
    <rfmt sheetId="2" sqref="AK611" start="0" length="0">
      <dxf>
        <alignment vertical="center"/>
      </dxf>
    </rfmt>
    <rfmt sheetId="2" sqref="AK612" start="0" length="0">
      <dxf>
        <alignment vertical="center"/>
      </dxf>
    </rfmt>
    <rfmt sheetId="2" sqref="AK613" start="0" length="0">
      <dxf>
        <alignment vertical="center"/>
      </dxf>
    </rfmt>
    <rfmt sheetId="2" sqref="AK614" start="0" length="0">
      <dxf>
        <alignment vertical="center"/>
      </dxf>
    </rfmt>
    <rfmt sheetId="2" sqref="AK615" start="0" length="0">
      <dxf>
        <alignment vertical="center"/>
      </dxf>
    </rfmt>
    <rfmt sheetId="2" sqref="AK616" start="0" length="0">
      <dxf>
        <alignment vertical="center"/>
      </dxf>
    </rfmt>
    <rfmt sheetId="2" sqref="AK617" start="0" length="0">
      <dxf>
        <alignment vertical="center"/>
      </dxf>
    </rfmt>
    <rfmt sheetId="2" sqref="AK618" start="0" length="0">
      <dxf>
        <alignment vertical="center"/>
      </dxf>
    </rfmt>
    <rfmt sheetId="2" sqref="AK619" start="0" length="0">
      <dxf>
        <alignment vertical="center"/>
      </dxf>
    </rfmt>
    <rfmt sheetId="2" sqref="AK620" start="0" length="0">
      <dxf>
        <alignment vertical="center"/>
      </dxf>
    </rfmt>
    <rfmt sheetId="2" sqref="AK621" start="0" length="0">
      <dxf>
        <alignment vertical="center"/>
      </dxf>
    </rfmt>
    <rfmt sheetId="2" sqref="AK622" start="0" length="0">
      <dxf>
        <alignment vertical="center"/>
      </dxf>
    </rfmt>
    <rfmt sheetId="2" sqref="AK623" start="0" length="0">
      <dxf>
        <alignment vertical="center"/>
      </dxf>
    </rfmt>
    <rfmt sheetId="2" sqref="AK624" start="0" length="0">
      <dxf>
        <alignment vertical="center"/>
      </dxf>
    </rfmt>
    <rfmt sheetId="2" sqref="AK625" start="0" length="0">
      <dxf>
        <alignment vertical="center"/>
      </dxf>
    </rfmt>
    <rfmt sheetId="2" sqref="AK626" start="0" length="0">
      <dxf>
        <alignment vertical="center"/>
      </dxf>
    </rfmt>
    <rfmt sheetId="2" sqref="AK627" start="0" length="0">
      <dxf>
        <alignment vertical="center"/>
      </dxf>
    </rfmt>
    <rfmt sheetId="2" sqref="AK628" start="0" length="0">
      <dxf>
        <alignment vertical="center"/>
      </dxf>
    </rfmt>
  </rrc>
  <rrc rId="6780" sId="2" ref="M1:M1048576" action="deleteCol">
    <undo index="65535" exp="ref" v="1" dr="M497" r="G524" sId="2"/>
    <undo index="65535" exp="area" ref3D="1" dr="$A$252:$XFD$252" dn="Z_50921383_7DBA_4510_9D4A_313E4C433247_.wvu.Rows" sId="2"/>
    <undo index="65535" exp="area" ref3D="1" dr="$A$2:$XFD$3" dn="Z_50921383_7DBA_4510_9D4A_313E4C433247_.wvu.PrintTitles" sId="2"/>
    <undo index="1" exp="area" ref3D="1" dr="$Y$1:$AA$1048576" dn="Z_50921383_7DBA_4510_9D4A_313E4C433247_.wvu.PrintTitles" sId="2"/>
    <undo index="1" exp="area" ref3D="1" dr="$AE$1:$AE$1048576" dn="Z_50921383_7DBA_4510_9D4A_313E4C433247_.wvu.Cols" sId="2"/>
    <undo index="65535" exp="area" ref3D="1" dr="$A$2:$XFD$3" dn="Z_2A64C2BC_53ED_460F_8F73_8F31D0C747C5_.wvu.PrintTitles" sId="2"/>
    <undo index="1" exp="area" ref3D="1" dr="$Y$1:$AA$1048576" dn="Z_2A64C2BC_53ED_460F_8F73_8F31D0C747C5_.wvu.PrintTitles" sId="2"/>
    <undo index="65535" exp="area" ref3D="1" dr="$A$2:$XFD$3" dn="Z_4AAFD51F_A55D_4BD7_8E8E_8ADC9828244C_.wvu.PrintTitles" sId="2"/>
    <undo index="1" exp="area" ref3D="1" dr="$Y$1:$AA$1048576" dn="Z_4AAFD51F_A55D_4BD7_8E8E_8ADC9828244C_.wvu.PrintTitles" sId="2"/>
    <undo index="65535" exp="area" ref3D="1" dr="$A$2:$XFD$3" dn="Z_22DCB34F_2C24_4230_98F6_DAF7677861F8_.wvu.PrintTitles" sId="2"/>
    <undo index="1" exp="area" ref3D="1" dr="$Y$1:$AA$1048576" dn="Z_22DCB34F_2C24_4230_98F6_DAF7677861F8_.wvu.PrintTitles" sId="2"/>
    <undo index="65535" exp="area" ref3D="1" dr="$A$2:$XFD$3" dn="Z_109BE2B1_8D9E_4048_9944_E8F028F424F1_.wvu.PrintTitles" sId="2"/>
    <undo index="1" exp="area" ref3D="1" dr="$Y$1:$AA$1048576" dn="Z_109BE2B1_8D9E_4048_9944_E8F028F424F1_.wvu.PrintTitles" sId="2"/>
    <undo index="65535" exp="area" ref3D="1" dr="$AE$1:$AJ$1048576" dn="Z_22DCB34F_2C24_4230_98F6_DAF7677861F8_.wvu.Cols" sId="2"/>
    <undo index="65535" exp="area" ref3D="1" dr="$Z$1:$Z$1048576" dn="Z_22DCB34F_2C24_4230_98F6_DAF7677861F8_.wvu.Cols" sId="2"/>
    <undo index="1" exp="area" ref3D="1" dr="$B$1:$S$1048576" dn="Z_22DCB34F_2C24_4230_98F6_DAF7677861F8_.wvu.Cols" sId="2"/>
    <undo index="65535" exp="area" ref3D="1" dr="$A$2:$XFD$3" dn="Nyomtatási_cím" sId="2"/>
    <undo index="1" exp="area" ref3D="1" dr="$Y$1:$AA$1048576" dn="Nyomtatási_cím" sId="2"/>
    <undo index="65535" exp="area" ref3D="1" dr="$A$252:$XFD$252" dn="Z_82F56373_E05D_41C7_B25F_5B0E512A2CDD_.wvu.Rows" sId="2"/>
    <undo index="65535" exp="area" ref3D="1" dr="$A$2:$XFD$3" dn="Z_82F56373_E05D_41C7_B25F_5B0E512A2CDD_.wvu.PrintTitles" sId="2"/>
    <undo index="1" exp="area" ref3D="1" dr="$Y$1:$AA$1048576" dn="Z_82F56373_E05D_41C7_B25F_5B0E512A2CDD_.wvu.PrintTitles" sId="2"/>
    <undo index="65535" exp="area" ref3D="1" dr="$A$2:$XFD$3" dn="Z_70379542_B2D6_40D2_80AE_F1B0F6194280_.wvu.PrintTitles" sId="2"/>
    <undo index="1" exp="area" ref3D="1" dr="$Y$1:$AA$1048576" dn="Z_70379542_B2D6_40D2_80AE_F1B0F6194280_.wvu.PrintTitles" sId="2"/>
    <undo index="65535" exp="area" ref3D="1" dr="$A$2:$XFD$3" dn="Z_5D3CE05E_E258_49BD_A56F_B41F6E2E1760_.wvu.PrintTitles" sId="2"/>
    <undo index="1" exp="area" ref3D="1" dr="$Y$1:$AA$1048576" dn="Z_5D3CE05E_E258_49BD_A56F_B41F6E2E1760_.wvu.PrintTitles" sId="2"/>
    <undo index="65535" exp="area" ref3D="1" dr="$A$2:$XFD$3" dn="Z_5EC924FF_8BC8_40AD_A319_4C9D91240D71_.wvu.PrintTitles" sId="2"/>
    <undo index="1" exp="area" ref3D="1" dr="$Y$1:$AA$1048576" dn="Z_5EC924FF_8BC8_40AD_A319_4C9D91240D71_.wvu.PrintTitles" sId="2"/>
    <undo index="65535" exp="area" ref3D="1" dr="$AE$1:$AJ$1048576" dn="Z_70379542_B2D6_40D2_80AE_F1B0F6194280_.wvu.Cols" sId="2"/>
    <undo index="65535" exp="area" ref3D="1" dr="$Z$1:$Z$1048576" dn="Z_70379542_B2D6_40D2_80AE_F1B0F6194280_.wvu.Cols" sId="2"/>
    <undo index="1" exp="area" ref3D="1" dr="$B$1:$S$1048576" dn="Z_70379542_B2D6_40D2_80AE_F1B0F6194280_.wvu.Cols" sId="2"/>
    <undo index="65535" exp="area" ref3D="1" dr="$A$252:$XFD$252" dn="Z_C22417F1_0922_495C_826E_BDAEA7C2F5B1_.wvu.Rows" sId="2"/>
    <undo index="65535" exp="area" ref3D="1" dr="$A$252:$XFD$252" dn="Z_D36219D0_A7BF_4FA8_8DD8_488F13E3673E_.wvu.Rows" sId="2"/>
    <undo index="65535" exp="area" ref3D="1" dr="$A$2:$XFD$3" dn="Z_D6E84AB2_3371_40A9_86DA_A7CB0C4470C3_.wvu.PrintTitles" sId="2"/>
    <undo index="1" exp="area" ref3D="1" dr="$Y$1:$AA$1048576" dn="Z_D6E84AB2_3371_40A9_86DA_A7CB0C4470C3_.wvu.PrintTitles" sId="2"/>
    <undo index="65535" exp="area" ref3D="1" dr="$A$2:$XFD$3" dn="Z_C22417F1_0922_495C_826E_BDAEA7C2F5B1_.wvu.PrintTitles" sId="2"/>
    <undo index="1" exp="area" ref3D="1" dr="$Y$1:$AA$1048576" dn="Z_C22417F1_0922_495C_826E_BDAEA7C2F5B1_.wvu.PrintTitles" sId="2"/>
    <undo index="65535" exp="area" ref3D="1" dr="$A$2:$XFD$3" dn="Z_D36219D0_A7BF_4FA8_8DD8_488F13E3673E_.wvu.PrintTitles" sId="2"/>
    <undo index="1" exp="area" ref3D="1" dr="$Y$1:$AA$1048576" dn="Z_D36219D0_A7BF_4FA8_8DD8_488F13E3673E_.wvu.PrintTitles" sId="2"/>
    <undo index="65535" exp="area" ref3D="1" dr="$A$2:$XFD$3" dn="Z_D804A323_1934_42A5_ADE5_667998EEFD9B_.wvu.PrintTitles" sId="2"/>
    <undo index="1" exp="area" ref3D="1" dr="$Y$1:$AA$1048576" dn="Z_D804A323_1934_42A5_ADE5_667998EEFD9B_.wvu.PrintTitles" sId="2"/>
    <undo index="65535" exp="area" ref3D="1" dr="$AG$1:$AJ$1048576" dn="Z_D804A323_1934_42A5_ADE5_667998EEFD9B_.wvu.Cols" sId="2"/>
    <undo index="1" exp="area" ref3D="1" dr="$AC$1:$AC$1048576" dn="Z_D804A323_1934_42A5_ADE5_667998EEFD9B_.wvu.Cols" sId="2"/>
    <undo index="65535" exp="area" ref3D="1" dr="$A$252:$XFD$252" dn="Z_8DC3BF2D_804D_41E7_9D94_D62D5D3A81A6_.wvu.Rows" sId="2"/>
    <undo index="1" exp="area" ref3D="1" dr="$A$115:$XFD$115" dn="Z_8CF23890_B80D_43CE_AC47_A5A077AE53A3_.wvu.Rows" sId="2"/>
    <undo index="65535" exp="area" ref3D="1" dr="$A$2:$XFD$3" dn="Z_B7F6F808_C796_4841_A128_909C4D10553C_.wvu.PrintTitles" sId="2"/>
    <undo index="1" exp="area" ref3D="1" dr="$Y$1:$AA$1048576" dn="Z_B7F6F808_C796_4841_A128_909C4D10553C_.wvu.PrintTitles" sId="2"/>
    <undo index="65535" exp="area" ref3D="1" dr="$A$2:$XFD$3" dn="Z_8DC3BF2D_804D_41E7_9D94_D62D5D3A81A6_.wvu.PrintTitles" sId="2"/>
    <undo index="1" exp="area" ref3D="1" dr="$Y$1:$AA$1048576" dn="Z_8DC3BF2D_804D_41E7_9D94_D62D5D3A81A6_.wvu.PrintTitles" sId="2"/>
    <undo index="65535" exp="area" ref3D="1" dr="$AG$1:$AJ$1048576" dn="Z_8CF23890_B80D_43CE_AC47_A5A077AE53A3_.wvu.Cols" sId="2"/>
    <undo index="65535" exp="area" ref3D="1" dr="$AE$1:$AE$1048576" dn="Z_8CF23890_B80D_43CE_AC47_A5A077AE53A3_.wvu.Cols" sId="2"/>
    <undo index="1" exp="area" ref3D="1" dr="$AC$1:$AD$1048576" dn="Z_8CF23890_B80D_43CE_AC47_A5A077AE53A3_.wvu.Cols" sId="2"/>
    <undo index="65535" exp="area" ref3D="1" dr="$A$2:$XFD$3" dn="Z_9A544348_C62B_4C52_9881_7B81D8AABC20_.wvu.PrintTitles" sId="2"/>
    <undo index="1" exp="area" ref3D="1" dr="$Y$1:$AA$1048576" dn="Z_9A544348_C62B_4C52_9881_7B81D8AABC20_.wvu.PrintTitles" sId="2"/>
    <undo index="65535" exp="area" ref3D="1" dr="$A$2:$XFD$3" dn="Z_8CF23890_B80D_43CE_AC47_A5A077AE53A3_.wvu.PrintTitles" sId="2"/>
    <undo index="1" exp="area" ref3D="1" dr="$Y$1:$AA$1048576" dn="Z_8CF23890_B80D_43CE_AC47_A5A077AE53A3_.wvu.PrintTitles" sId="2"/>
    <undo index="65535" exp="area" ref3D="1" dr="$A$2:$XFD$3" dn="Z_97310CF4_8226_4A1A_B74A_4157DE6ECEB4_.wvu.PrintTitles" sId="2"/>
    <undo index="1" exp="area" ref3D="1" dr="$Y$1:$AA$1048576" dn="Z_97310CF4_8226_4A1A_B74A_4157DE6ECEB4_.wvu.PrintTitles" sId="2"/>
    <undo index="65535" exp="area" ref3D="1" dr="$A$2:$XFD$3" dn="Z_EC82EC42_76E0_4781_B877_13BB6D0777DF_.wvu.PrintTitles" sId="2"/>
    <undo index="1" exp="area" ref3D="1" dr="$Y$1:$AA$1048576" dn="Z_EC82EC42_76E0_4781_B877_13BB6D0777DF_.wvu.PrintTitles" sId="2"/>
    <undo index="65535" exp="area" ref3D="1" dr="$A$2:$XFD$3" dn="Z_EAB0E31B_6637_4D4E_A1C4_84B123167B72_.wvu.PrintTitles" sId="2"/>
    <undo index="1" exp="area" ref3D="1" dr="$Y$1:$AA$1048576" dn="Z_EAB0E31B_6637_4D4E_A1C4_84B123167B72_.wvu.PrintTitles" sId="2"/>
    <undo index="65535" exp="area" ref3D="1" dr="$A$2:$XFD$3" dn="Z_E5AB5744_4C8A_40CE_9F0B_33627CEEF0B3_.wvu.PrintTitles" sId="2"/>
    <undo index="1" exp="area" ref3D="1" dr="$Y$1:$AA$1048576" dn="Z_E5AB5744_4C8A_40CE_9F0B_33627CEEF0B3_.wvu.PrintTitles" sId="2"/>
    <undo index="65535" exp="area" ref3D="1" dr="$A$2:$XFD$3" dn="Z_E9FE6A6F_3618_4F0B_9595_2A4A0816C087_.wvu.PrintTitles" sId="2"/>
    <undo index="1" exp="area" ref3D="1" dr="$Y$1:$AA$1048576" dn="Z_E9FE6A6F_3618_4F0B_9595_2A4A0816C087_.wvu.PrintTitles" sId="2"/>
    <rfmt sheetId="2" xfDxf="1" sqref="M1:M1048576" start="0" length="0">
      <dxf>
        <font>
          <sz val="11"/>
          <family val="2"/>
        </font>
      </dxf>
    </rfmt>
    <rcc rId="0" sId="2" s="1" dxf="1">
      <nc r="M2" t="inlineStr">
        <is>
          <t>TSO/TSO összekapcsolási pont/TSO/TSO interconnecton point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2" sqref="M3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" start="0" length="0">
      <dxf>
        <font>
          <b/>
          <sz val="11"/>
          <family val="2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" start="0" length="0">
      <dxf>
        <font>
          <sz val="11"/>
          <color rgb="FFFF0000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6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7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8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9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0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1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3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4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5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6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7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8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19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0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1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3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4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5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6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7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8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29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0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1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3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4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5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6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7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8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39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0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1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2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3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4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5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6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3" start="0" length="0">
      <dxf>
        <alignment horizontal="center" vertical="center"/>
      </dxf>
    </rfmt>
    <rfmt sheetId="2" sqref="M474" start="0" length="0">
      <dxf>
        <alignment horizontal="center" vertical="center"/>
      </dxf>
    </rfmt>
    <rfmt sheetId="2" sqref="M47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7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1" start="0" length="0">
      <dxf>
        <alignment horizontal="center" vertical="center"/>
      </dxf>
    </rfmt>
    <rfmt sheetId="2" sqref="M48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3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4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5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6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8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8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90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91" start="0" length="0">
      <dxf>
        <alignment horizontal="center" vertical="center"/>
      </dxf>
    </rfmt>
    <rfmt sheetId="2" sqref="M492" start="0" length="0">
      <dxf>
        <alignment horizontal="center" vertical="center"/>
      </dxf>
    </rfmt>
    <rfmt sheetId="2" sqref="M493" start="0" length="0">
      <dxf>
        <alignment vertical="center"/>
      </dxf>
    </rfmt>
    <rfmt sheetId="2" sqref="M494" start="0" length="0">
      <dxf>
        <alignment vertical="center"/>
      </dxf>
    </rfmt>
    <rfmt sheetId="2" sqref="M49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49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M497">
        <f>COUNTIF(M5:M496,1)</f>
      </nc>
      <ndxf>
        <font>
          <b/>
          <sz val="1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ck">
            <color indexed="64"/>
          </top>
          <bottom style="thin">
            <color indexed="64"/>
          </bottom>
        </border>
      </ndxf>
    </rcc>
    <rfmt sheetId="2" sqref="M498" start="0" length="0">
      <dxf>
        <alignment vertical="center"/>
      </dxf>
    </rfmt>
    <rfmt sheetId="2" sqref="M499" start="0" length="0">
      <dxf>
        <alignment vertical="center"/>
      </dxf>
    </rfmt>
    <rfmt sheetId="2" sqref="M500" start="0" length="0">
      <dxf>
        <alignment vertical="center"/>
      </dxf>
    </rfmt>
    <rfmt sheetId="2" sqref="M501" start="0" length="0">
      <dxf>
        <alignment vertical="center"/>
      </dxf>
    </rfmt>
    <rfmt sheetId="2" sqref="M502" start="0" length="0">
      <dxf>
        <alignment vertical="center"/>
      </dxf>
    </rfmt>
    <rfmt sheetId="2" sqref="M503" start="0" length="0">
      <dxf>
        <alignment vertical="center"/>
      </dxf>
    </rfmt>
    <rfmt sheetId="2" sqref="M504" start="0" length="0">
      <dxf>
        <alignment vertical="center"/>
      </dxf>
    </rfmt>
    <rfmt sheetId="2" sqref="M505" start="0" length="0">
      <dxf>
        <alignment vertical="center"/>
      </dxf>
    </rfmt>
    <rfmt sheetId="2" sqref="M506" start="0" length="0">
      <dxf>
        <alignment vertical="center"/>
      </dxf>
    </rfmt>
    <rfmt sheetId="2" sqref="M507" start="0" length="0">
      <dxf>
        <alignment vertical="center"/>
      </dxf>
    </rfmt>
    <rcc rId="0" sId="2" dxf="1">
      <nc r="M508" t="inlineStr">
        <is>
          <t>TIGÁZ DSO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2" dxf="1">
      <nc r="M509" t="inlineStr">
        <is>
          <t>MVM Égáz-Dégáz Földgázhálózati Zrt.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0" t="inlineStr">
        <is>
          <t>E.ON Közép-dunántúli Gázhálózati Zrt.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1" t="inlineStr">
        <is>
          <t>E.ON Dél-dunántúli Gázhálózati Zrt.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2" t="inlineStr">
        <is>
          <t>MVM Főgáz Földgázhálózati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3" t="inlineStr">
        <is>
          <t>Magyar Gázszolgáltató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4" t="inlineStr">
        <is>
          <t>OERG-Ózdi Energiaszolg. és Ker.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5" t="inlineStr">
        <is>
          <t>Csepeli Erőmű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6" t="inlineStr">
        <is>
          <t>ISD POWER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cc rId="0" sId="2" dxf="1">
      <nc r="M517" t="inlineStr">
        <is>
          <t>NGS Kft.</t>
        </is>
      </nc>
      <ndxf>
        <font>
          <sz val="9"/>
          <family val="2"/>
        </font>
        <alignment vertical="center" wrapText="1"/>
        <border outline="0">
          <right style="medium">
            <color indexed="64"/>
          </right>
          <bottom style="medium">
            <color indexed="64"/>
          </bottom>
        </border>
      </ndxf>
    </rcc>
    <rfmt sheetId="2" sqref="M518" start="0" length="0">
      <dxf>
        <alignment vertical="center"/>
      </dxf>
    </rfmt>
    <rcc rId="0" sId="2" dxf="1">
      <nc r="M519" t="inlineStr">
        <is>
          <t>Elosztó összesen</t>
        </is>
      </nc>
      <ndxf>
        <alignment vertical="center"/>
      </ndxf>
    </rcc>
    <rfmt sheetId="2" sqref="M520" start="0" length="0">
      <dxf>
        <alignment vertical="center"/>
      </dxf>
    </rfmt>
    <rfmt sheetId="2" sqref="M521" start="0" length="0">
      <dxf>
        <alignment vertical="center"/>
      </dxf>
    </rfmt>
    <rfmt sheetId="2" sqref="M522" start="0" length="0">
      <dxf>
        <alignment vertical="center"/>
      </dxf>
    </rfmt>
    <rfmt sheetId="2" sqref="M523" start="0" length="0">
      <dxf>
        <alignment vertical="center"/>
      </dxf>
    </rfmt>
    <rfmt sheetId="2" sqref="M524" start="0" length="0">
      <dxf>
        <alignment vertical="center"/>
      </dxf>
    </rfmt>
    <rfmt sheetId="2" sqref="M525" start="0" length="0">
      <dxf>
        <alignment vertical="center"/>
      </dxf>
    </rfmt>
    <rfmt sheetId="2" sqref="M526" start="0" length="0">
      <dxf>
        <alignment vertical="center"/>
      </dxf>
    </rfmt>
    <rfmt sheetId="2" sqref="M527" start="0" length="0">
      <dxf>
        <alignment vertical="center"/>
      </dxf>
    </rfmt>
    <rfmt sheetId="2" sqref="M528" start="0" length="0">
      <dxf>
        <alignment vertical="center"/>
      </dxf>
    </rfmt>
    <rfmt sheetId="2" sqref="M529" start="0" length="0">
      <dxf>
        <alignment vertical="center"/>
      </dxf>
    </rfmt>
    <rfmt sheetId="2" sqref="M530" start="0" length="0">
      <dxf>
        <alignment vertical="center"/>
      </dxf>
    </rfmt>
    <rfmt sheetId="2" sqref="M531" start="0" length="0">
      <dxf>
        <alignment vertical="center"/>
      </dxf>
    </rfmt>
    <rfmt sheetId="2" sqref="M532" start="0" length="0">
      <dxf>
        <alignment vertical="center"/>
      </dxf>
    </rfmt>
    <rfmt sheetId="2" sqref="M533" start="0" length="0">
      <dxf>
        <alignment vertical="center"/>
      </dxf>
    </rfmt>
    <rfmt sheetId="2" sqref="M534" start="0" length="0">
      <dxf>
        <alignment vertical="center"/>
      </dxf>
    </rfmt>
    <rfmt sheetId="2" sqref="M535" start="0" length="0">
      <dxf>
        <alignment vertical="center"/>
      </dxf>
    </rfmt>
    <rfmt sheetId="2" sqref="M536" start="0" length="0">
      <dxf>
        <alignment vertical="center"/>
      </dxf>
    </rfmt>
    <rfmt sheetId="2" sqref="M537" start="0" length="0">
      <dxf>
        <alignment vertical="center"/>
      </dxf>
    </rfmt>
    <rfmt sheetId="2" sqref="M538" start="0" length="0">
      <dxf>
        <alignment vertical="center"/>
      </dxf>
    </rfmt>
    <rfmt sheetId="2" sqref="M539" start="0" length="0">
      <dxf>
        <alignment vertical="center"/>
      </dxf>
    </rfmt>
    <rfmt sheetId="2" sqref="M540" start="0" length="0">
      <dxf>
        <alignment vertical="center"/>
      </dxf>
    </rfmt>
    <rfmt sheetId="2" sqref="M541" start="0" length="0">
      <dxf>
        <alignment vertical="center"/>
      </dxf>
    </rfmt>
    <rfmt sheetId="2" sqref="M542" start="0" length="0">
      <dxf>
        <alignment vertical="center"/>
      </dxf>
    </rfmt>
    <rfmt sheetId="2" sqref="M543" start="0" length="0">
      <dxf>
        <alignment vertical="center"/>
      </dxf>
    </rfmt>
    <rfmt sheetId="2" sqref="M544" start="0" length="0">
      <dxf>
        <alignment vertical="center"/>
      </dxf>
    </rfmt>
    <rfmt sheetId="2" sqref="M545" start="0" length="0">
      <dxf>
        <alignment vertical="center"/>
      </dxf>
    </rfmt>
    <rfmt sheetId="2" sqref="M546" start="0" length="0">
      <dxf>
        <alignment vertical="center"/>
      </dxf>
    </rfmt>
    <rfmt sheetId="2" sqref="M547" start="0" length="0">
      <dxf>
        <alignment vertical="center"/>
      </dxf>
    </rfmt>
    <rfmt sheetId="2" sqref="M548" start="0" length="0">
      <dxf>
        <alignment vertical="center"/>
      </dxf>
    </rfmt>
    <rfmt sheetId="2" sqref="M549" start="0" length="0">
      <dxf>
        <alignment vertical="center"/>
      </dxf>
    </rfmt>
    <rfmt sheetId="2" sqref="M550" start="0" length="0">
      <dxf>
        <alignment vertical="center"/>
      </dxf>
    </rfmt>
    <rfmt sheetId="2" sqref="M551" start="0" length="0">
      <dxf>
        <alignment vertical="center"/>
      </dxf>
    </rfmt>
    <rfmt sheetId="2" sqref="M552" start="0" length="0">
      <dxf>
        <alignment vertical="center"/>
      </dxf>
    </rfmt>
    <rfmt sheetId="2" sqref="M553" start="0" length="0">
      <dxf>
        <alignment vertical="center"/>
      </dxf>
    </rfmt>
    <rfmt sheetId="2" sqref="M554" start="0" length="0">
      <dxf>
        <alignment vertical="center"/>
      </dxf>
    </rfmt>
    <rfmt sheetId="2" sqref="M555" start="0" length="0">
      <dxf>
        <alignment vertical="center"/>
      </dxf>
    </rfmt>
    <rfmt sheetId="2" sqref="M556" start="0" length="0">
      <dxf>
        <alignment vertical="center"/>
      </dxf>
    </rfmt>
    <rfmt sheetId="2" sqref="M557" start="0" length="0">
      <dxf>
        <alignment vertical="center"/>
      </dxf>
    </rfmt>
    <rfmt sheetId="2" sqref="M558" start="0" length="0">
      <dxf>
        <alignment vertical="center"/>
      </dxf>
    </rfmt>
    <rfmt sheetId="2" sqref="M559" start="0" length="0">
      <dxf>
        <alignment vertical="center"/>
      </dxf>
    </rfmt>
    <rfmt sheetId="2" sqref="M560" start="0" length="0">
      <dxf>
        <alignment vertical="center"/>
      </dxf>
    </rfmt>
  </rrc>
  <rrc rId="6781" sId="2" ref="A505:XFD505" action="deleteRow">
    <undo index="65535" exp="area" ref3D="1" dr="$X$2:$AI$505" dn="Z_2A64C2BC_53ED_460F_8F73_8F31D0C747C5_.wvu.PrintArea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65535" exp="area" ref3D="1" dr="$X$2:$AI$505" dn="Z_5D3CE05E_E258_49BD_A56F_B41F6E2E1760_.wvu.PrintArea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X$2:$AI$505" dn="Z_22DCB34F_2C24_4230_98F6_DAF7677861F8_.wvu.PrintArea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65535" exp="area" ref3D="1" dr="$X$2:$AI$505" dn="Z_109BE2B1_8D9E_4048_9944_E8F028F424F1_.wvu.PrintArea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65535" exp="area" ref3D="1" dr="$X$2:$AI$505" dn="Z_70379542_B2D6_40D2_80AE_F1B0F6194280_.wvu.PrintArea" sId="2"/>
    <undo index="1" exp="area" ref3D="1" dr="$X$1:$Z$1048576" dn="Z_5D3CE05E_E258_49BD_A56F_B41F6E2E1760_.wvu.PrintTitles" sId="2"/>
    <undo index="65535" exp="area" ref3D="1" dr="$X$2:$AI$505" dn="Z_5EC924FF_8BC8_40AD_A319_4C9D91240D71_.wvu.PrintArea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65535" exp="area" ref3D="1" dr="$X$2:$AI$505" dn="Nyomtatási_terület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65535" exp="area" ref3D="1" dr="$X$2:$AI$505" dn="Z_D6E84AB2_3371_40A9_86DA_A7CB0C4470C3_.wvu.PrintArea" sId="2"/>
    <undo index="1" exp="area" ref3D="1" dr="$X$1:$Z$1048576" dn="Z_B7F6F808_C796_4841_A128_909C4D10553C_.wvu.PrintTitles" sId="2"/>
    <undo index="65535" exp="area" ref3D="1" dr="$X$2:$AI$505" dn="Z_97310CF4_8226_4A1A_B74A_4157DE6ECEB4_.wvu.PrintArea" sId="2"/>
    <undo index="1" exp="area" ref3D="1" dr="$X$1:$Z$1048576" dn="Z_8DC3BF2D_804D_41E7_9D94_D62D5D3A81A6_.wvu.PrintTitles" sId="2"/>
    <undo index="65535" exp="area" ref3D="1" dr="$X$2:$AI$505" dn="Z_B7F6F808_C796_4841_A128_909C4D10553C_.wvu.PrintArea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65535" exp="area" ref3D="1" dr="$X$2:$AI$505" dn="Z_9A544348_C62B_4C52_9881_7B81D8AABC20_.wvu.PrintArea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65535" exp="area" ref3D="1" dr="$X$2:$AI$505" dn="Z_EC82EC42_76E0_4781_B877_13BB6D0777DF_.wvu.PrintArea" sId="2"/>
    <undo index="1" exp="area" ref3D="1" dr="$X$1:$Z$1048576" dn="Z_EAB0E31B_6637_4D4E_A1C4_84B123167B72_.wvu.PrintTitles" sId="2"/>
    <undo index="65535" exp="area" ref3D="1" dr="$X$2:$AI$505" dn="Z_E5AB5744_4C8A_40CE_9F0B_33627CEEF0B3_.wvu.PrintArea" sId="2"/>
    <undo index="65535" exp="area" ref3D="1" dr="$X$2:$AI$505" dn="Z_E9FE6A6F_3618_4F0B_9595_2A4A0816C087_.wvu.PrintArea" sId="2"/>
    <undo index="65535" exp="area" ref3D="1" dr="$X$2:$AI$505" dn="Z_EAB0E31B_6637_4D4E_A1C4_84B123167B72_.wvu.PrintArea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 t="inlineStr">
        <is>
          <t>korábban</t>
        </is>
      </nc>
    </rcc>
    <rcc rId="0" sId="2" dxf="1" numFmtId="19">
      <nc r="F505">
        <v>42370</v>
      </nc>
      <ndxf>
        <numFmt numFmtId="19" formatCode="yyyy/mm/dd"/>
      </ndxf>
    </rcc>
    <rcc rId="0" sId="2" dxf="1" numFmtId="19">
      <nc r="G505">
        <v>42826</v>
      </nc>
      <ndxf>
        <numFmt numFmtId="19" formatCode="yyyy/mm/dd"/>
      </ndxf>
    </rcc>
    <rcc rId="0" sId="2" dxf="1">
      <nc r="H505" t="inlineStr">
        <is>
          <t>C-E közötti változás</t>
        </is>
      </nc>
      <ndxf>
        <font>
          <b/>
          <sz val="11"/>
          <family val="2"/>
        </font>
      </ndxf>
    </rcc>
    <rfmt sheetId="2" sqref="X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Y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Z505" start="0" length="0">
      <dxf>
        <font>
          <b/>
          <sz val="11"/>
          <family val="2"/>
        </font>
      </dxf>
    </rfmt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Összes fizikai pont</t>
        </is>
      </nc>
    </rcc>
    <rcc rId="0" sId="2">
      <nc r="C505">
        <v>409</v>
      </nc>
    </rcc>
    <rcc rId="0" sId="2">
      <nc r="F505">
        <v>409</v>
      </nc>
    </rcc>
    <rcc rId="0" sId="2">
      <nc r="G505">
        <f>C497</f>
      </nc>
    </rcc>
    <rcc rId="0" sId="2" dxf="1">
      <nc r="H505" t="inlineStr">
        <is>
          <t>változás Berekfürdő 1-2 megszűnt és Kenderes I-2 (KTD) 2 x szerepelt</t>
        </is>
      </nc>
      <ndxf>
        <border outline="0">
          <left style="medium">
            <color indexed="64"/>
          </left>
          <top style="medium">
            <color indexed="64"/>
          </top>
        </border>
      </ndxf>
    </rcc>
    <rfmt sheetId="2" sqref="I505" start="0" length="0">
      <dxf>
        <border outline="0">
          <top style="medium">
            <color indexed="64"/>
          </top>
        </border>
      </dxf>
    </rfmt>
    <rfmt sheetId="2" sqref="J505" start="0" length="0">
      <dxf>
        <border outline="0">
          <top style="medium">
            <color indexed="64"/>
          </top>
        </border>
      </dxf>
    </rfmt>
    <rfmt sheetId="2" sqref="K505" start="0" length="0">
      <dxf>
        <border outline="0">
          <right style="medium">
            <color indexed="64"/>
          </right>
          <top style="medium">
            <color indexed="64"/>
          </top>
        </border>
      </dxf>
    </rfmt>
    <rfmt sheetId="2" sqref="X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Y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Z505" start="0" length="0">
      <dxf>
        <font>
          <b/>
          <sz val="11"/>
          <family val="2"/>
        </font>
      </dxf>
    </rfmt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B505" t="inlineStr">
        <is>
          <t>Elosztó összesen</t>
        </is>
      </nc>
      <ndxf>
        <fill>
          <patternFill patternType="solid">
            <bgColor rgb="FFFFC000"/>
          </patternFill>
        </fill>
      </ndxf>
    </rcc>
    <rcc rId="0" sId="2" dxf="1">
      <nc r="C505">
        <v>354</v>
      </nc>
      <ndxf>
        <fill>
          <patternFill patternType="solid">
            <bgColor rgb="FFFFC000"/>
          </patternFill>
        </fill>
      </ndxf>
    </rcc>
    <rfmt sheetId="2" sqref="D505" start="0" length="0">
      <dxf>
        <fill>
          <patternFill patternType="solid">
            <bgColor rgb="FFFFC000"/>
          </patternFill>
        </fill>
      </dxf>
    </rfmt>
    <rfmt sheetId="2" sqref="E505" start="0" length="0">
      <dxf>
        <fill>
          <patternFill patternType="solid">
            <bgColor rgb="FFFFC000"/>
          </patternFill>
        </fill>
      </dxf>
    </rfmt>
    <rcc rId="0" sId="2" dxf="1">
      <nc r="F505">
        <v>356</v>
      </nc>
      <ndxf>
        <fill>
          <patternFill patternType="solid">
            <bgColor rgb="FFFFC000"/>
          </patternFill>
        </fill>
      </ndxf>
    </rcc>
    <rcc rId="0" sId="2" dxf="1">
      <nc r="G505">
        <f>E497</f>
      </nc>
      <ndxf>
        <fill>
          <patternFill patternType="solid">
            <bgColor rgb="FFFFC000"/>
          </patternFill>
        </fill>
      </ndxf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cc rId="0" sId="2" dxf="1">
      <nc r="J505" t="inlineStr">
        <is>
          <t>Vecsés 4 bejött</t>
        </is>
      </nc>
      <ndxf/>
    </rcc>
    <rfmt sheetId="2" sqref="K505" start="0" length="0">
      <dxf>
        <border outline="0">
          <right style="medium">
            <color indexed="64"/>
          </right>
        </border>
      </dxf>
    </rfmt>
    <rcc rId="0" sId="2">
      <nc r="M505" t="inlineStr">
        <is>
          <t>kiadási pontok</t>
        </is>
      </nc>
    </rcc>
    <rcc rId="0" sId="2" dxf="1">
      <nc r="X505" t="inlineStr">
        <is>
          <t xml:space="preserve"> </t>
        </is>
      </nc>
      <ndxf>
        <alignment horizontal="center"/>
      </ndxf>
    </rcc>
    <rfmt sheetId="2" sqref="Y505" start="0" length="0">
      <dxf>
        <alignment horizontal="center"/>
      </dxf>
    </rfmt>
    <rcc rId="0" sId="2" dxf="1">
      <nc r="Z505" t="inlineStr">
        <is>
          <t xml:space="preserve"> </t>
        </is>
      </nc>
      <ndxf/>
    </rcc>
    <rfmt sheetId="2" sqref="AA505" start="0" length="0">
      <dxf/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4" sId="2" ref="A505:XFD505" action="deleteRow">
    <undo index="65535" exp="area" dr="M505:M515" r="M516" sId="2"/>
    <undo index="0" exp="ref" v="1" dr="G505" r="G516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Elosztó</t>
        </is>
      </nc>
    </rcc>
    <rcc rId="0" sId="2">
      <nc r="C505">
        <v>349</v>
      </nc>
    </rcc>
    <rcc rId="0" sId="2">
      <nc r="F505">
        <v>349</v>
      </nc>
    </rcc>
    <rcc rId="0" sId="2">
      <nc r="G505">
        <f>$E$497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144</v>
      </nc>
    </rcc>
    <rcc rId="0" sId="2">
      <nc r="N505">
        <f>SUBTOTAL(9,C6:C471)</f>
      </nc>
    </rcc>
    <rcc rId="0" sId="2">
      <nc r="Z505" t="inlineStr">
        <is>
          <t xml:space="preserve"> 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5" sId="2" ref="A505:XFD505" action="deleteRow">
    <undo index="65535" exp="area" dr="M505:M514" r="M515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elosztó erőmű</t>
        </is>
      </nc>
    </rcc>
    <rcc rId="0" sId="2">
      <nc r="C505">
        <v>5</v>
      </nc>
    </rcc>
    <rcc rId="0" sId="2">
      <nc r="F505">
        <v>7</v>
      </nc>
    </rcc>
    <rcc rId="0" sId="2">
      <nc r="G505">
        <f>F497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cc rId="0" sId="2" dxf="1">
      <nc r="I505" t="inlineStr">
        <is>
          <t>Csepeli átadók</t>
        </is>
      </nc>
      <ndxf/>
    </rcc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104</v>
      </nc>
    </rcc>
    <rcc rId="0" sId="2">
      <nc r="N505">
        <f>SUBTOTAL(9,C14:C459)</f>
      </nc>
    </rcc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6" sId="2" ref="A505:XFD505" action="deleteRow">
    <undo index="65535" exp="area" dr="M505:M513" r="M514" sId="2"/>
    <undo index="65535" exp="ref" v="1" dr="G505" r="G514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egyéb</t>
        </is>
      </nc>
    </rcc>
    <rcc rId="0" sId="2">
      <nc r="F505">
        <v>2</v>
      </nc>
    </rcc>
    <rcc rId="0" sId="2">
      <nc r="G505">
        <f>G497</f>
      </nc>
    </rcc>
    <rcc rId="0" sId="2" dxf="1">
      <nc r="H505" t="inlineStr">
        <is>
          <t>K2, ZRG</t>
        </is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39</v>
      </nc>
    </rcc>
    <rcc rId="0" sId="2">
      <nc r="N505">
        <f>SUBTOTAL(9,C8:C469)</f>
      </nc>
    </rcc>
    <rcc rId="0" sId="2" dxf="1">
      <nc r="X505" t="inlineStr">
        <is>
          <t>*</t>
        </is>
      </nc>
      <ndxf>
        <font>
          <b/>
          <sz val="12"/>
          <family val="2"/>
        </font>
        <numFmt numFmtId="30" formatCode="@"/>
        <alignment horizontal="center"/>
      </ndxf>
    </rcc>
    <rcc rId="0" sId="2" dxf="1">
      <nc r="Z505" t="inlineStr">
        <is>
          <t>Comment: Outlet pressure guaranteed by neighbouring network operator.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7" sId="2" ref="A505:XFD505" action="deleteRow">
    <undo index="65535" exp="area" dr="M505:M512" r="M513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B505" t="inlineStr">
        <is>
          <t>Közvetlen</t>
        </is>
      </nc>
      <ndxf>
        <fill>
          <patternFill patternType="solid">
            <bgColor rgb="FFFFC000"/>
          </patternFill>
        </fill>
      </ndxf>
    </rcc>
    <rcc rId="0" sId="2" dxf="1">
      <nc r="C505">
        <v>35</v>
      </nc>
      <ndxf>
        <fill>
          <patternFill patternType="solid">
            <bgColor rgb="FFFFC000"/>
          </patternFill>
        </fill>
      </ndxf>
    </rcc>
    <rfmt sheetId="2" sqref="D505" start="0" length="0">
      <dxf>
        <fill>
          <patternFill patternType="solid">
            <bgColor rgb="FFFFC000"/>
          </patternFill>
        </fill>
      </dxf>
    </rfmt>
    <rfmt sheetId="2" sqref="E505" start="0" length="0">
      <dxf>
        <fill>
          <patternFill patternType="solid">
            <bgColor rgb="FFFFC000"/>
          </patternFill>
        </fill>
      </dxf>
    </rfmt>
    <rcc rId="0" sId="2" dxf="1">
      <nc r="F505">
        <v>33</v>
      </nc>
      <ndxf>
        <fill>
          <patternFill patternType="solid">
            <bgColor rgb="FFFFC000"/>
          </patternFill>
        </fill>
      </ndxf>
    </rcc>
    <rcc rId="0" sId="2" dxf="1">
      <nc r="G505">
        <f>G506+G507</f>
      </nc>
      <ndxf>
        <fill>
          <patternFill patternType="solid">
            <bgColor rgb="FFFFC000"/>
          </patternFill>
        </fill>
      </ndxf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29</v>
      </nc>
    </rcc>
    <rcc rId="0" sId="2">
      <nc r="N505">
        <f>SUBTOTAL(9,C5:C451)</f>
      </nc>
    </rcc>
    <rcc rId="0" sId="2" dxf="1">
      <nc r="X505" t="inlineStr">
        <is>
          <t>**</t>
        </is>
      </nc>
      <ndxf>
        <font>
          <b/>
          <sz val="12"/>
          <family val="2"/>
        </font>
        <numFmt numFmtId="30" formatCode="@"/>
        <alignment horizontal="center"/>
      </ndxf>
    </rcc>
    <rfmt sheetId="2" sqref="Y505" start="0" length="0">
      <dxf>
        <font>
          <b/>
          <sz val="12"/>
          <family val="2"/>
        </font>
        <numFmt numFmtId="30" formatCode="@"/>
        <alignment horizontal="center"/>
      </dxf>
    </rfmt>
    <rcc rId="0" sId="2" dxf="1">
      <nc r="Z505" t="inlineStr">
        <is>
          <t>The entry capacity relevant to this exit point is stated in the lines No.10 and 11. of the Attachment No. 1. as KEKARDOS1NNN Kardoskút "REGIONÁLIS" - 6 bar, KEKARDOS1MNN Kardoskút "REGIONÁLIS" - 15 bar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8" sId="2" ref="A505:XFD505" action="deleteRow">
    <undo index="65535" exp="area" dr="M505:M511" r="M512" sId="2"/>
    <undo index="65535" exp="ref" v="1" dr="G505" r="G512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ipar</t>
        </is>
      </nc>
    </rcc>
    <rcc rId="0" sId="2">
      <nc r="C505">
        <v>18</v>
      </nc>
    </rcc>
    <rcc rId="0" sId="2">
      <nc r="F505">
        <v>19</v>
      </nc>
    </rcc>
    <rcc rId="0" sId="2">
      <nc r="G505">
        <f>H497</f>
      </nc>
    </rcc>
    <rcc rId="0" sId="2" dxf="1">
      <nc r="H505" t="inlineStr">
        <is>
          <t>Miskolc II.2 átsorolva elosztóhoz</t>
        </is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16</v>
      </nc>
    </rcc>
    <rcc rId="0" sId="2">
      <nc r="N505">
        <f>SUBTOTAL(9,C64:C472)</f>
      </nc>
    </rcc>
    <rcc rId="0" sId="2" dxf="1">
      <nc r="X505" t="inlineStr">
        <is>
          <t>***</t>
        </is>
      </nc>
      <ndxf>
        <font>
          <b/>
          <sz val="12"/>
          <family val="2"/>
        </font>
        <numFmt numFmtId="30" formatCode="@"/>
        <alignment horizontal="center"/>
      </ndxf>
    </rcc>
    <rfmt sheetId="2" sqref="Y505" start="0" length="0">
      <dxf>
        <font>
          <b/>
          <sz val="12"/>
          <family val="2"/>
        </font>
        <numFmt numFmtId="30" formatCode="@"/>
        <alignment horizontal="center"/>
      </dxf>
    </rfmt>
    <rcc rId="0" sId="2" dxf="1">
      <nc r="Z505" t="inlineStr">
        <is>
          <t>The entry capacity relevant to this exit point is stated in the lines No.10  of the Attachment No. 1. as KEKARDOS1NNN Kardoskút "REGIONÁLIS" - 6 bar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89" sId="2" ref="A505:XFD505" action="deleteRow">
    <undo index="65535" exp="area" dr="M505:M510" r="M511" sId="2"/>
    <undo index="65535" exp="ref" v="1" dr="G505" r="G511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erőmű</t>
        </is>
      </nc>
    </rcc>
    <rcc rId="0" sId="2">
      <nc r="C505">
        <v>17</v>
      </nc>
    </rcc>
    <rcc rId="0" sId="2">
      <nc r="F505">
        <v>14</v>
      </nc>
    </rcc>
    <rcc rId="0" sId="2">
      <nc r="G505">
        <f>I497</f>
      </nc>
    </rcc>
    <rcc rId="0" sId="2" dxf="1">
      <nc r="H505" t="inlineStr">
        <is>
          <t>A két csepeli gá át lett sorolva az elosztói erőművekhez.</t>
        </is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15</v>
      </nc>
    </rcc>
    <rcc rId="0" sId="2">
      <nc r="N505">
        <f>SUBTOTAL(9,C58:C364)</f>
      </nc>
    </rcc>
    <rcc rId="0" sId="2" dxf="1">
      <nc r="X505" t="inlineStr">
        <is>
          <t>4*</t>
        </is>
      </nc>
      <ndxf>
        <font>
          <sz val="12"/>
          <family val="2"/>
        </font>
        <numFmt numFmtId="30" formatCode="@"/>
        <alignment horizontal="center"/>
      </ndxf>
    </rcc>
    <rfmt sheetId="2" sqref="Y505" start="0" length="0">
      <dxf>
        <font>
          <sz val="12"/>
          <family val="2"/>
        </font>
        <numFmt numFmtId="30" formatCode="@"/>
        <alignment horizontal="center"/>
      </dxf>
    </rfmt>
    <rcc rId="0" sId="2" dxf="1">
      <nc r="Z505" t="inlineStr">
        <is>
          <t>The entry capacity relevant to this exit point is stated in the lines No.11. of the Attachment No. 1. as KEKARDOS1MNN Kardoskút "REGIONÁLIS" - 15 bar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0" sId="2" ref="A505:XFD505" action="deleteRow">
    <undo index="65535" exp="area" dr="M505:M509" r="M510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B505" t="inlineStr">
        <is>
          <t>Termelés</t>
        </is>
      </nc>
      <ndxf>
        <fill>
          <patternFill patternType="solid">
            <bgColor rgb="FFFFC000"/>
          </patternFill>
        </fill>
      </ndxf>
    </rcc>
    <rcc rId="0" sId="2" dxf="1">
      <nc r="C505">
        <v>9</v>
      </nc>
      <ndxf>
        <fill>
          <patternFill patternType="solid">
            <bgColor rgb="FFFFC000"/>
          </patternFill>
        </fill>
      </ndxf>
    </rcc>
    <rfmt sheetId="2" sqref="D505" start="0" length="0">
      <dxf>
        <fill>
          <patternFill patternType="solid">
            <bgColor rgb="FFFFC000"/>
          </patternFill>
        </fill>
      </dxf>
    </rfmt>
    <rfmt sheetId="2" sqref="E505" start="0" length="0">
      <dxf>
        <fill>
          <patternFill patternType="solid">
            <bgColor rgb="FFFFC000"/>
          </patternFill>
        </fill>
      </dxf>
    </rfmt>
    <rcc rId="0" sId="2" dxf="1">
      <nc r="F505">
        <v>8</v>
      </nc>
      <ndxf>
        <fill>
          <patternFill patternType="solid">
            <bgColor rgb="FFFFC000"/>
          </patternFill>
        </fill>
      </ndxf>
    </rcc>
    <rcc rId="0" sId="2" dxf="1">
      <nc r="G505">
        <f>G506+G507</f>
      </nc>
      <ndxf>
        <fill>
          <patternFill patternType="solid">
            <bgColor rgb="FFFFC000"/>
          </patternFill>
        </fill>
      </ndxf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4</v>
      </nc>
    </rcc>
    <rcc rId="0" sId="2">
      <nc r="N505">
        <f>SUBTOTAL(9,C82:C444)</f>
      </nc>
    </rcc>
    <rcc rId="0" sId="2" dxf="1">
      <nc r="X505" t="inlineStr">
        <is>
          <t>5*</t>
        </is>
      </nc>
      <ndxf>
        <font>
          <b/>
          <sz val="11"/>
          <family val="2"/>
        </font>
        <numFmt numFmtId="30" formatCode="@"/>
        <alignment horizontal="center"/>
      </ndxf>
    </rcc>
    <rfmt sheetId="2" sqref="Y505" start="0" length="0">
      <dxf>
        <font>
          <b/>
          <sz val="11"/>
          <family val="2"/>
        </font>
        <numFmt numFmtId="30" formatCode="@"/>
        <alignment horizontal="center"/>
      </dxf>
    </rfmt>
    <rcc rId="0" sId="2" dxf="1">
      <nc r="Z505" t="inlineStr">
        <is>
          <t>The entry capacity relevant to this exit point is stated in the lines No.12. of the Attachment No. 1. as HAKENDER2NNN Kenderes II Inert "0" pont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1" sId="2" ref="A505:XFD505" action="deleteRow">
    <undo index="65535" exp="area" dr="M505:M508" r="M509" sId="2"/>
    <undo index="65535" exp="ref" v="1" dr="G505" r="G509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KTD kiadási pont</t>
        </is>
      </nc>
    </rcc>
    <rcc rId="0" sId="2">
      <nc r="C505">
        <v>4</v>
      </nc>
    </rcc>
    <rcc rId="0" sId="2">
      <nc r="F505">
        <v>3</v>
      </nc>
    </rcc>
    <rcc rId="0" sId="2">
      <nc r="G505">
        <f>K497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cc rId="0" sId="2" dxf="1">
      <nc r="I505" t="inlineStr">
        <is>
          <t>Kenderes I-2 kétszer szepelt</t>
        </is>
      </nc>
      <ndxf/>
    </rcc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2</v>
      </nc>
    </rcc>
    <rcc rId="0" sId="2" dxf="1">
      <nc r="X505" t="inlineStr">
        <is>
          <t>6*</t>
        </is>
      </nc>
      <ndxf>
        <font>
          <b/>
          <sz val="11"/>
          <family val="2"/>
        </font>
        <numFmt numFmtId="30" formatCode="@"/>
        <alignment horizontal="center"/>
      </ndxf>
    </rcc>
    <rfmt sheetId="2" sqref="Y505" start="0" length="0">
      <dxf>
        <font>
          <b/>
          <sz val="11"/>
          <family val="2"/>
        </font>
        <numFmt numFmtId="30" formatCode="@"/>
        <alignment horizontal="center"/>
      </dxf>
    </rfmt>
    <rcc rId="0" sId="2" dxf="1">
      <nc r="Z505" t="inlineStr">
        <is>
          <t>The entry capacity relevant to this exit point is stated in the lines No.13. of the Attachment No. 1. as GEBABOCS1ZEN Babócsa "REGIONÁLIS"</t>
        </is>
      </nc>
      <ndxf>
        <font>
          <b/>
          <sz val="11"/>
          <family val="2"/>
        </font>
      </ndxf>
    </rcc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2" sId="2" ref="A505:XFD505" action="deleteRow">
    <undo index="65535" exp="ref" v="1" dr="G505" r="G511" sId="2"/>
    <undo index="65535" exp="area" dr="M505:M507" r="M508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Keverőkör</t>
        </is>
      </nc>
    </rcc>
    <rcc rId="0" sId="2">
      <nc r="C505">
        <v>5</v>
      </nc>
    </rcc>
    <rcc rId="0" sId="2">
      <nc r="F505">
        <v>5</v>
      </nc>
    </rcc>
    <rcc rId="0" sId="2">
      <nc r="G505">
        <f>U497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</v>
      </nc>
    </rcc>
    <rfmt sheetId="2" sqref="X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Y505" start="0" length="0">
      <dxf>
        <font>
          <b/>
          <sz val="11"/>
          <family val="2"/>
        </font>
        <numFmt numFmtId="30" formatCode="@"/>
        <alignment horizontal="center"/>
      </dxf>
    </rfmt>
    <rfmt sheetId="2" sqref="Z505" start="0" length="0">
      <dxf>
        <font>
          <b/>
          <sz val="11"/>
          <family val="2"/>
        </font>
      </dxf>
    </rfmt>
    <rfmt sheetId="2" sqref="AA505" start="0" length="0">
      <dxf>
        <font>
          <b/>
          <sz val="11"/>
          <family val="2"/>
        </font>
      </dxf>
    </rfmt>
    <rfmt sheetId="2" sqref="AB505" start="0" length="0">
      <dxf/>
    </rfmt>
    <rfmt sheetId="2" sqref="AC505" start="0" length="0">
      <dxf/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3" sId="2" ref="A505:XFD505" action="deleteRow">
    <undo index="65535" exp="area" dr="M505:M506" r="M507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65535" exp="area" ref3D="1" dr="$A$4:$AI$505" dn="Z_99020D55_A078_4957_B519_EF419DDDC3CE_.wvu.FilterData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65535" exp="area" ref3D="1" dr="$A$4:$AI$505" dn="Z_EA7E33C8_E7C7_4199_90A5_E3D0F13FDD2A_.wvu.FilterData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H505" start="0" length="0">
      <dxf>
        <border outline="0">
          <left style="medium">
            <color indexed="64"/>
          </left>
        </border>
      </dxf>
    </rfmt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1</v>
      </nc>
    </rcc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4" sId="2" ref="A505:XFD505" action="deleteRow">
    <undo index="0" exp="ref" v="1" dr="G505" r="G513" sId="2"/>
    <undo index="65535" exp="area" dr="M505" r="M506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B505" t="inlineStr">
        <is>
          <t>Összes kiadási pont</t>
        </is>
      </nc>
      <ndxf>
        <fill>
          <patternFill patternType="solid">
            <bgColor rgb="FFFFC000"/>
          </patternFill>
        </fill>
      </ndxf>
    </rcc>
    <rcc rId="0" sId="2" dxf="1">
      <nc r="C505">
        <v>397</v>
      </nc>
      <ndxf>
        <fill>
          <patternFill patternType="solid">
            <bgColor rgb="FFFFC000"/>
          </patternFill>
        </fill>
      </ndxf>
    </rcc>
    <rfmt sheetId="2" sqref="D505" start="0" length="0">
      <dxf>
        <fill>
          <patternFill patternType="solid">
            <bgColor rgb="FFFFC000"/>
          </patternFill>
        </fill>
      </dxf>
    </rfmt>
    <rfmt sheetId="2" sqref="E505" start="0" length="0">
      <dxf>
        <fill>
          <patternFill patternType="solid">
            <bgColor rgb="FFFFC000"/>
          </patternFill>
        </fill>
      </dxf>
    </rfmt>
    <rcc rId="0" sId="2" dxf="1">
      <nc r="F505">
        <v>398</v>
      </nc>
      <ndxf>
        <fill>
          <patternFill patternType="solid">
            <bgColor rgb="FFFFC000"/>
          </patternFill>
        </fill>
      </ndxf>
    </rcc>
    <rcc rId="0" sId="2" dxf="1">
      <nc r="G505">
        <f>G506+G507</f>
      </nc>
      <ndxf>
        <fill>
          <patternFill patternType="solid">
            <bgColor rgb="FFFFC000"/>
          </patternFill>
        </fill>
      </ndxf>
    </rcc>
    <rcc rId="0" sId="2" dxf="1">
      <nc r="H505" t="inlineStr">
        <is>
          <t>398 Vecsés 4-el együtt</t>
        </is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fmt sheetId="2" sqref="AD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5" sId="2" ref="A505:XFD505" action="deleteRow">
    <undo index="65535" exp="area" ref3D="1" dr="$A$4:$AI$505" dn="Z_5D3CE05E_E258_49BD_A56F_B41F6E2E1760_.wvu.FilterData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65535" exp="area" ref3D="1" dr="$A$4:$AI$505" dn="Z_3E6EF7C6_A9A2_402A_95FB_2D10A79A8344_.wvu.FilterData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Hazai kiadási pont</t>
        </is>
      </nc>
    </rcc>
    <rcc rId="0" sId="2">
      <nc r="C505">
        <v>393</v>
      </nc>
    </rcc>
    <rcc rId="0" sId="2">
      <nc r="F505">
        <v>394</v>
      </nc>
    </rcc>
    <rcc rId="0" sId="2">
      <nc r="G505">
        <f>#REF!+#REF!+#REF!+#REF!+#REF!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f>SUM(#REF!)</f>
      </nc>
    </rcc>
    <rfmt sheetId="2" sqref="X505" start="0" length="0">
      <dxf/>
    </rfmt>
    <rfmt sheetId="2" sqref="Y505" start="0" length="0">
      <dxf/>
    </rfmt>
    <rfmt sheetId="2" sqref="Z505" start="0" length="0">
      <dxf/>
    </rfmt>
    <rfmt sheetId="2" sqref="AA505" start="0" length="0">
      <dxf/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határkeresztező</t>
        </is>
      </nc>
    </rcc>
    <rcc rId="0" sId="2">
      <nc r="C505">
        <v>4</v>
      </nc>
    </rcc>
    <rcc rId="0" sId="2">
      <nc r="F505">
        <v>4</v>
      </nc>
    </rcc>
    <rcc rId="0" sId="2">
      <nc r="G505">
        <f>L497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2</v>
      </nc>
    </rcc>
    <rcc rId="0" sId="2">
      <nc r="N505" t="inlineStr">
        <is>
          <t>Kardoskút 2, ZRG</t>
        </is>
      </nc>
    </rcc>
    <rcc rId="0" sId="2">
      <nc r="Z505" t="inlineStr">
        <is>
          <t>Kazincbarcika III-1 (BVK)</t>
        </is>
      </nc>
    </rcc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7" sId="2" ref="A505:XFD505" action="deleteRow">
    <undo index="65535" exp="ref" v="1" dr="AC505" r="C518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H505" t="inlineStr">
        <is>
          <t xml:space="preserve"> </t>
        </is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Z505" t="inlineStr">
        <is>
          <t>Kazincbarcika V (BVK)</t>
        </is>
      </nc>
    </rcc>
    <rcc rId="0" sId="2">
      <nc r="AB505">
        <v>1</v>
      </nc>
    </rcc>
    <rcc rId="0" sId="2">
      <nc r="AC505">
        <f>AC86</f>
      </nc>
    </rcc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8" sId="2" ref="A505:XFD505" action="deleteRow">
    <undo index="65535" exp="ref" v="1" dr="AC505" r="C518" sId="2"/>
    <undo index="65535" exp="ref" v="1" dr="G505" r="G509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65535" exp="area" ref3D="1" dr="$X$2:$AI$505" dn="Z_4AAFD51F_A55D_4BD7_8E8E_8ADC9828244C_.wvu.PrintArea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65535" exp="area" ref3D="1" dr="$X$2:$AI$505" dn="Z_D804A323_1934_42A5_ADE5_667998EEFD9B_.wvu.PrintArea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65535" exp="area" ref3D="1" dr="$X$2:$AI$505" dn="Z_8CF23890_B80D_43CE_AC47_A5A077AE53A3_.wvu.PrintArea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Keverőkör</t>
        </is>
      </nc>
    </rcc>
    <rcc rId="0" sId="2">
      <nc r="C505">
        <v>5</v>
      </nc>
    </rcc>
    <rcc rId="0" sId="2">
      <nc r="F505">
        <v>5</v>
      </nc>
    </rcc>
    <rcc rId="0" sId="2">
      <nc r="G505">
        <f>#REF!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Z505" t="inlineStr">
        <is>
          <t>Center 2-1</t>
        </is>
      </nc>
    </rcc>
    <rcc rId="0" sId="2">
      <nc r="AB505">
        <v>2</v>
      </nc>
    </rcc>
    <rcc rId="0" sId="2">
      <nc r="AC505">
        <f>AC451</f>
      </nc>
    </rcc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799" sId="2" ref="A505:XFD505" action="deleteRow">
    <undo index="65535" exp="ref" v="1" dr="AC505" r="C518" sId="2"/>
    <undo index="65535" exp="ref" v="1" dr="G505" r="G508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Tároló</t>
        </is>
      </nc>
    </rcc>
    <rcc rId="0" sId="2">
      <nc r="C505">
        <v>5</v>
      </nc>
    </rcc>
    <rcc rId="0" sId="2">
      <nc r="F505">
        <v>5</v>
      </nc>
    </rcc>
    <rcc rId="0" sId="2">
      <nc r="G505">
        <f>J497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Z505" t="inlineStr">
        <is>
          <t>Dunaújváros 4</t>
        </is>
      </nc>
    </rcc>
    <rcc rId="0" sId="2">
      <nc r="AB505">
        <v>3</v>
      </nc>
    </rcc>
    <rcc rId="0" sId="2">
      <nc r="AC505">
        <f>AC468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0" sId="2" ref="A505:XFD505" action="deleteRow">
    <undo index="65535" exp="ref" v="1" dr="AC505" r="C514" sId="2"/>
    <undo index="65535" exp="ref" v="1" dr="G505" r="G507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Összekapcsolási pont</t>
        </is>
      </nc>
    </rcc>
    <rcc rId="0" sId="2">
      <nc r="F505">
        <v>1</v>
      </nc>
    </rcc>
    <rcc rId="0" sId="2">
      <nc r="G505">
        <f>#REF!</f>
      </nc>
    </rcc>
    <rcc rId="0" sId="2" dxf="1">
      <nc r="H505">
        <f>F505-C505</f>
      </nc>
      <ndxf>
        <border outline="0">
          <left style="medium">
            <color indexed="64"/>
          </left>
        </border>
      </ndxf>
    </rcc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Z505" t="inlineStr">
        <is>
          <t xml:space="preserve">Fót </t>
        </is>
      </nc>
    </rcc>
    <rcc rId="0" sId="2">
      <nc r="AB505">
        <v>4</v>
      </nc>
    </rcc>
    <rcc rId="0" sId="2">
      <nc r="AC505">
        <f>AC393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1" sId="2" ref="A505:XFD505" action="deleteRow">
    <undo index="65535" exp="ref" v="1" dr="AC505" r="C517" sId="2"/>
    <undo index="65535" exp="area" dr="M505:M509" r="M510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H505" start="0" length="0">
      <dxf>
        <border outline="0">
          <left style="medium">
            <color indexed="64"/>
          </left>
        </border>
      </dxf>
    </rfmt>
    <rfmt sheetId="2" sqref="I505" start="0" length="0">
      <dxf/>
    </rfmt>
    <rfmt sheetId="2" sqref="J505" start="0" length="0">
      <dxf/>
    </rfmt>
    <rfmt sheetId="2" sqref="K505" start="0" length="0">
      <dxf>
        <border outline="0">
          <right style="medium">
            <color indexed="64"/>
          </right>
        </border>
      </dxf>
    </rfmt>
    <rcc rId="0" sId="2">
      <nc r="M505">
        <v>355</v>
      </nc>
    </rcc>
    <rcc rId="0" sId="2">
      <nc r="Z505" t="inlineStr">
        <is>
          <t>Miskolc II-2</t>
        </is>
      </nc>
    </rcc>
    <rcc rId="0" sId="2">
      <nc r="AB505">
        <v>5</v>
      </nc>
    </rcc>
    <rcc rId="0" sId="2">
      <nc r="AC505">
        <f>AC454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2" sId="2" ref="A505:XFD505" action="deleteRow">
    <undo index="65535" exp="ref" v="1" dr="AC505" r="C517" sId="2"/>
    <undo index="65535" exp="area" dr="M505:M508" r="M509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B505" t="inlineStr">
        <is>
          <t>Mindösszesen</t>
        </is>
      </nc>
      <ndxf>
        <font>
          <b/>
          <sz val="11"/>
          <family val="2"/>
        </font>
      </ndxf>
    </rcc>
    <rcc rId="0" sId="2" dxf="1">
      <nc r="C505">
        <v>407</v>
      </nc>
      <ndxf>
        <fill>
          <patternFill patternType="solid">
            <bgColor rgb="FF00B0F0"/>
          </patternFill>
        </fill>
      </ndxf>
    </rcc>
    <rfmt sheetId="2" sqref="D505" start="0" length="0">
      <dxf>
        <fill>
          <patternFill patternType="solid">
            <bgColor rgb="FF00B0F0"/>
          </patternFill>
        </fill>
      </dxf>
    </rfmt>
    <rfmt sheetId="2" sqref="E505" start="0" length="0">
      <dxf>
        <fill>
          <patternFill patternType="solid">
            <bgColor rgb="FF00B0F0"/>
          </patternFill>
        </fill>
      </dxf>
    </rfmt>
    <rcc rId="0" sId="2" dxf="1">
      <nc r="F505">
        <v>409</v>
      </nc>
      <ndxf>
        <fill>
          <patternFill patternType="solid">
            <bgColor rgb="FF00B0F0"/>
          </patternFill>
        </fill>
      </ndxf>
    </rcc>
    <rcc rId="0" sId="2" dxf="1">
      <nc r="G505">
        <f>#REF!+#REF!+#REF!+#REF!</f>
      </nc>
      <ndxf>
        <fill>
          <patternFill patternType="solid">
            <bgColor rgb="FF00B0F0"/>
          </patternFill>
        </fill>
      </ndxf>
    </rcc>
    <rcc rId="0" sId="2" dxf="1">
      <nc r="H505">
        <f>F505-C505</f>
      </nc>
      <ndxf>
        <border outline="0">
          <left style="medium">
            <color indexed="64"/>
          </left>
          <bottom style="medium">
            <color indexed="64"/>
          </bottom>
        </border>
      </ndxf>
    </rcc>
    <rcc rId="0" sId="2" dxf="1">
      <nc r="I505" t="inlineStr">
        <is>
          <t>Kenderes I-2 kétszer szepelt az egyik törölve</t>
        </is>
      </nc>
      <ndxf>
        <border outline="0">
          <bottom style="medium">
            <color indexed="64"/>
          </bottom>
        </border>
      </ndxf>
    </rcc>
    <rfmt sheetId="2" sqref="J505" start="0" length="0">
      <dxf>
        <border outline="0">
          <bottom style="medium">
            <color indexed="64"/>
          </bottom>
        </border>
      </dxf>
    </rfmt>
    <rfmt sheetId="2" sqref="K505" start="0" length="0">
      <dxf>
        <border outline="0">
          <right style="medium">
            <color indexed="64"/>
          </right>
          <bottom style="medium">
            <color indexed="64"/>
          </bottom>
        </border>
      </dxf>
    </rfmt>
    <rcc rId="0" sId="2">
      <nc r="M505">
        <v>2</v>
      </nc>
    </rcc>
    <rcc rId="0" sId="2">
      <nc r="Z505" t="inlineStr">
        <is>
          <t>Miskolc III (HCM)</t>
        </is>
      </nc>
    </rcc>
    <rcc rId="0" sId="2">
      <nc r="AB505">
        <v>6</v>
      </nc>
    </rcc>
    <rcc rId="0" sId="2">
      <nc r="AC505">
        <f>AC111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3" sId="2" ref="A505:XFD505" action="deleteRow">
    <undo index="65535" exp="ref" v="1" dr="AC505" r="C517" sId="2"/>
    <undo index="65535" exp="area" dr="M505:M507" r="M508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M505">
        <v>17</v>
      </nc>
    </rcc>
    <rcc rId="0" sId="2">
      <nc r="Z505" t="inlineStr">
        <is>
          <t>Százhalombatta II-1 (DUFI)</t>
        </is>
      </nc>
    </rcc>
    <rcc rId="0" sId="2">
      <nc r="AB505">
        <v>7</v>
      </nc>
    </rcc>
    <rcc rId="0" sId="2">
      <nc r="AC505">
        <f>AC329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4" sId="2" ref="A505:XFD505" action="deleteRow">
    <undo index="65535" exp="ref" v="1" dr="AC505" r="C517" sId="2"/>
    <undo index="65535" exp="area" dr="M505:M506" r="M507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B505" t="inlineStr">
        <is>
          <t>Virtuális</t>
        </is>
      </nc>
    </rcc>
    <rcc rId="0" sId="2">
      <nc r="M505">
        <v>15</v>
      </nc>
    </rcc>
    <rcc rId="0" sId="2">
      <nc r="Z505" t="inlineStr">
        <is>
          <t>Százhalombatta II-2 (DUFI)</t>
        </is>
      </nc>
    </rcc>
    <rcc rId="0" sId="2">
      <nc r="AB505">
        <v>8</v>
      </nc>
    </rcc>
    <rcc rId="0" sId="2">
      <nc r="AC505">
        <f>AC293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5" sId="2" ref="A505:XFD505" action="deleteRow">
    <undo index="65535" exp="ref" v="1" dr="AC505" r="C517" sId="2"/>
    <undo index="65535" exp="area" dr="M505" r="M506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G505" t="inlineStr">
        <is>
          <t>400 gázátadó 2016.12.31-én- Törökszentmiklós III+D5-Cegléd 1</t>
        </is>
      </nc>
    </rcc>
    <rcc rId="0" sId="2">
      <nc r="M505">
        <v>3</v>
      </nc>
    </rcc>
    <rcc rId="0" sId="2">
      <nc r="Z505" t="inlineStr">
        <is>
          <t>Orosháza II-2                        **</t>
        </is>
      </nc>
    </rcc>
    <rcc rId="0" sId="2">
      <nc r="AB505">
        <v>9</v>
      </nc>
    </rcc>
    <rcc rId="0" sId="2" dxf="1">
      <nc r="AC505">
        <f>AC444</f>
      </nc>
      <ndxf>
        <numFmt numFmtId="30" formatCode="@"/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M505">
        <f>SUM(#REF!)</f>
      </nc>
      <ndxf>
        <font>
          <b/>
          <sz val="11"/>
          <family val="2"/>
        </font>
      </ndxf>
    </rcc>
    <rcc rId="0" sId="2">
      <nc r="Z505" t="inlineStr">
        <is>
          <t>Orosháza II-3</t>
        </is>
      </nc>
    </rcc>
    <rcc rId="0" sId="2">
      <nc r="AB505">
        <v>10</v>
      </nc>
    </rcc>
    <rcc rId="0" sId="2">
      <nc r="AC505">
        <f>AC437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7" sId="2" ref="A505:XFD505" action="deleteRow">
    <undo index="0" exp="ref" v="1" dr="D505" r="D522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Elosztó</t>
        </is>
      </nc>
      <ndxf>
        <font>
          <b/>
          <sz val="11"/>
          <family val="2"/>
        </font>
        <fill>
          <patternFill patternType="solid">
            <bgColor rgb="FF92D050"/>
          </patternFill>
        </fill>
      </ndxf>
    </rcc>
    <rcc rId="0" sId="2" dxf="1">
      <nc r="D505">
        <f>SUBTOTAL(9,D506:D515)</f>
      </nc>
      <ndxf>
        <font>
          <b/>
          <sz val="11"/>
          <family val="2"/>
        </font>
        <fill>
          <patternFill patternType="solid">
            <bgColor rgb="FF92D050"/>
          </patternFill>
        </fill>
      </ndxf>
    </rcc>
    <rfmt sheetId="2" sqref="P505" start="0" length="0">
      <dxf>
        <numFmt numFmtId="30" formatCode="@"/>
      </dxf>
    </rfmt>
    <rfmt sheetId="2" sqref="Q505" start="0" length="0">
      <dxf>
        <numFmt numFmtId="30" formatCode="@"/>
      </dxf>
    </rfmt>
    <rfmt sheetId="2" sqref="R505" start="0" length="0">
      <dxf>
        <numFmt numFmtId="30" formatCode="@"/>
      </dxf>
    </rfmt>
    <rfmt sheetId="2" sqref="S505" start="0" length="0">
      <dxf>
        <numFmt numFmtId="30" formatCode="@"/>
      </dxf>
    </rfmt>
    <rfmt sheetId="2" sqref="T505" start="0" length="0">
      <dxf>
        <numFmt numFmtId="30" formatCode="@"/>
      </dxf>
    </rfmt>
    <rfmt sheetId="2" sqref="U505" start="0" length="0">
      <dxf>
        <numFmt numFmtId="30" formatCode="@"/>
      </dxf>
    </rfmt>
    <rfmt sheetId="2" sqref="V505" start="0" length="0">
      <dxf>
        <numFmt numFmtId="30" formatCode="@"/>
      </dxf>
    </rfmt>
    <rfmt sheetId="2" sqref="W505" start="0" length="0">
      <dxf>
        <numFmt numFmtId="30" formatCode="@"/>
      </dxf>
    </rfmt>
    <rcc rId="0" sId="2">
      <nc r="Z505" t="inlineStr">
        <is>
          <t xml:space="preserve">Ősi </t>
        </is>
      </nc>
    </rcc>
    <rcc rId="0" sId="2" dxf="1">
      <nc r="AC505" t="inlineStr">
        <is>
          <t>Elosztók összesen</t>
        </is>
      </nc>
      <ndxf>
        <fill>
          <patternFill patternType="solid">
            <bgColor rgb="FFFFC000"/>
          </patternFill>
        </fill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 t="inlineStr">
        <is>
          <t>TIGÁZ</t>
        </is>
      </nc>
    </rcc>
    <rcc rId="0" sId="2">
      <nc r="D505">
        <f>D6+D7+D11+D12+D13+D17+D23+D26+D27+D32+D42+D43+D47+D49+D57+D61+D62+D63+D77+D78+D81+D85+D95+D96+D97+D98+D110+D121+D125+D126+D127+D128+D129+D137+D138+D141+D143+D144+D151+D152+D154+D155+D156+D158+D161+D166+D167+D168+D169+D171+D182+D186+D187+D188+D195+D205+D207+D208+D217+D230+D232+D235+D236+D237+D238+D239+D242+D244+D245+D246+D248+D249+D251+D252+D261+D269+D270+D272+D277+D285+D286+D288+D290+D291+D292+D294+D302+D303+D305+D306+D314+D315+D321+D324+D326+D327+D332+D333+D337+D338+D339+D340+D341+D342+D344+D345+D347+D351+D361+D368+D377+D389+D394+D395+D397+D398+D400+D401+D402+D408+D414+D415+D416+D422+D425+D426+D427+D431+D433+D434+D435+D437+D446+D447+D448+D450+D452+D456+D457+D458+D465+D466+D470+D471</f>
      </nc>
    </rcc>
    <rcc rId="0" sId="2">
      <nc r="Z505" t="inlineStr">
        <is>
          <t>Pétfürdő 2</t>
        </is>
      </nc>
    </rcc>
    <rcc rId="0" sId="2">
      <nc r="AC505" t="inlineStr">
        <is>
          <t>Ipar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0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14+D15+D16+D19+D21+D22+D30+D34+D35+D37+D39+D40+D41+D59+D76+D79+D84+D89+D90+D91+D92+D107+D108+D122+D130+D131+D134+D135+D146+D147+D148+D153+D160+D163+D164+D165+D172+D173+D181+D183+D191+D192+D193+D194+D199+D200+D202+D203+D204+D209+D210+D211+D214+D215+D216+D218+D226+D231+D240+D241+D243+D262+D263+D264+D283+D284+D287+D295+D297+D298+D310+D328+D330+D331+D336+D349+D350+D352+D353+D358+D359+D370+D372+D373+D379+D380+D381+D391+D392+D393+D404+D405+D406+D409+D410+D411+D413+D432+D438+D439+D441+D442+D453+D459</f>
      </nc>
    </rcc>
    <rcc rId="0" sId="2">
      <nc r="Z505" t="inlineStr">
        <is>
          <t>Szajol 1-2</t>
        </is>
      </nc>
    </rcc>
    <rcc rId="0" sId="2">
      <nc r="AC505" t="inlineStr">
        <is>
          <t>Erőmű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D87+D88</f>
      </nc>
    </rcc>
    <rcc rId="0" sId="2">
      <nc r="Z505" t="inlineStr">
        <is>
          <t>Tiszaújváros I-1-2 (TIFO)</t>
        </is>
      </nc>
    </rcc>
    <rcc rId="0" sId="2">
      <nc r="AC505" t="inlineStr">
        <is>
          <t>FGSZ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D5+D28+D29+D31+D52+D53+D113+D114+D116+D117+D118+D119+D175+D176+D233+D257+D267+D268+D311+D317+D318+D319+D366+D367+D383+D384+D385+D387+D388+D451</f>
      </nc>
    </rcc>
    <rcc rId="0" sId="2">
      <nc r="Z505" t="inlineStr">
        <is>
          <t xml:space="preserve">Tiszaújváros I-4 (INERT)    </t>
        </is>
      </nc>
    </rcc>
    <rfmt sheetId="2" sqref="AC505" start="0" length="0">
      <dxf>
        <numFmt numFmtId="30" formatCode="@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D8+D9+D18+D25+D36+D50+D93+D100+D101+D102+D104+D105+D140+D157+D159+D178+D179+D197+D213+D219+D220+D223+D228+D265+D271+D274+D279+D308+D312+D313+D322+D355+D356+D362+D407+D461+D462+D463+D468+D469</f>
      </nc>
    </rcc>
    <rcc rId="0" sId="2">
      <nc r="Z505" t="inlineStr">
        <is>
          <t>Tiszaújváros II-1 (TVK)</t>
        </is>
      </nc>
    </rcc>
    <rcc rId="0" sId="2">
      <nc r="AC505" t="inlineStr">
        <is>
          <t>összesen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D65+D66+D67+D68+D69+D70+D71+D72+D73+D74+D75+D212+D334+D354+D454+D472</f>
      </nc>
    </rcc>
    <rcc rId="0" sId="2">
      <nc r="Z505" t="inlineStr">
        <is>
          <t>Vác III-1-1 (DCM)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D111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D58+D162+D170+D221+D229+D253+D276+D278+D307+D329+D335+D346+D363+D364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D293</f>
      </nc>
    </rcc>
    <rcc rId="0" sId="2">
      <nc r="AC505" t="inlineStr">
        <is>
          <t>Srbijagas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C505">
        <f>#REF!</f>
      </nc>
    </rcc>
    <rcc rId="0" sId="2">
      <nc r="D505">
        <f>D82+D123+D254+D304+D444</f>
      </nc>
    </rcc>
    <rcc rId="0" sId="2">
      <nc r="AC505" t="inlineStr">
        <is>
          <t>Transgaz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8" sId="2" ref="A505:XFD505" action="deleteRow">
    <undo index="65535" exp="ref" v="1" dr="D505" r="D511" sId="2"/>
    <undo index="65535" exp="ref" v="1" dr="AC505" r="AC510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Ipari</t>
        </is>
      </nc>
      <ndxf>
        <fill>
          <patternFill patternType="solid">
            <bgColor rgb="FF92D050"/>
          </patternFill>
        </fill>
      </ndxf>
    </rcc>
    <rcc rId="0" sId="2" dxf="1">
      <nc r="D505">
        <f>D55+D56+D80+D120+D132+D256+D259+D260+D281+D282+D299+D300+D309+D323+D369+D418+D421+D429+D430+D436+D443+D449</f>
      </nc>
      <ndxf>
        <fill>
          <patternFill patternType="solid">
            <bgColor rgb="FF92D050"/>
          </patternFill>
        </fill>
      </ndxf>
    </rcc>
    <rcc rId="0" sId="2">
      <nc r="AC505">
        <f>AC109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19" sId="2" ref="A505:XFD505" action="deleteRow">
    <undo index="65535" exp="ref" v="1" dr="D505" r="D510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Erőmű</t>
        </is>
      </nc>
      <ndxf>
        <fill>
          <patternFill patternType="solid">
            <bgColor rgb="FF92D050"/>
          </patternFill>
        </fill>
      </ndxf>
    </rcc>
    <rcc rId="0" sId="2" dxf="1">
      <nc r="D505">
        <f>D139+D149+D189+D255+D320+D360+D375+D376+D412+D417+D419+D423+D464</f>
      </nc>
      <ndxf>
        <fill>
          <patternFill patternType="solid">
            <bgColor rgb="FF92D050"/>
          </patternFill>
        </fill>
      </ndxf>
    </rcc>
    <rcc rId="0" sId="2">
      <nc r="AC505" t="inlineStr">
        <is>
          <t>MGT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0" sId="2" ref="A505:XFD505" action="deleteRow">
    <undo index="65535" exp="ref" v="1" dr="D505" r="D509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Termelő</t>
        </is>
      </nc>
      <ndxf>
        <fill>
          <patternFill patternType="solid">
            <bgColor rgb="FF92D050"/>
          </patternFill>
        </fill>
      </ndxf>
    </rcc>
    <rcc rId="0" sId="2" dxf="1">
      <nc r="D505">
        <f>D196</f>
      </nc>
      <ndxf>
        <fill>
          <patternFill patternType="solid">
            <bgColor rgb="FF92D050"/>
          </patternFill>
        </fill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1" sId="2" ref="A505:XFD505" action="deleteRow">
    <undo index="65535" exp="ref" v="1" dr="D505" r="D508" sId="2"/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Egyéb</t>
        </is>
      </nc>
      <ndxf>
        <fill>
          <patternFill patternType="solid">
            <bgColor rgb="FF92D050"/>
          </patternFill>
        </fill>
      </ndxf>
    </rcc>
    <rcc rId="0" sId="2" dxf="1">
      <nc r="D505">
        <f>D184+D280</f>
      </nc>
      <ndxf>
        <fill>
          <patternFill patternType="solid">
            <bgColor rgb="FF92D050"/>
          </patternFill>
        </fill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B505" t="inlineStr">
        <is>
          <t>megszakítható</t>
        </is>
      </nc>
    </rcc>
    <rcc rId="0" sId="2">
      <nc r="AC505">
        <f>AC45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C505">
        <f>#REF!</f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Összesen</t>
        </is>
      </nc>
      <ndxf>
        <fill>
          <patternFill patternType="solid">
            <bgColor theme="8" tint="0.59999389629810485"/>
          </patternFill>
        </fill>
      </ndxf>
    </rcc>
    <rcc rId="0" sId="2" dxf="1">
      <nc r="D505">
        <f>#REF!+#REF!+#REF!+#REF!+#REF!</f>
      </nc>
      <ndxf>
        <fill>
          <patternFill patternType="solid">
            <bgColor theme="8" tint="0.59999389629810485"/>
          </patternFill>
        </fill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 dxf="1">
      <nc r="C505" t="inlineStr">
        <is>
          <t>Export</t>
        </is>
      </nc>
      <ndxf>
        <fill>
          <patternFill patternType="solid">
            <bgColor rgb="FF92D050"/>
          </patternFill>
        </fill>
      </ndxf>
    </rcc>
    <rcc rId="0" sId="2" dxf="1">
      <nc r="D505">
        <f>D45+D109+D83+D201+#REF!</f>
      </nc>
      <ndxf>
        <fill>
          <patternFill patternType="solid">
            <bgColor rgb="FF92D050"/>
          </patternFill>
        </fill>
      </ndxf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C505" t="inlineStr">
        <is>
          <t>MOL DUFI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C505" t="inlineStr">
        <is>
          <t>TVK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2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C505" t="inlineStr">
        <is>
          <t>MOL DUFI arány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cc rId="0" sId="2">
      <nc r="AC505" t="inlineStr">
        <is>
          <t>TVK arány</t>
        </is>
      </nc>
    </rcc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3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4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5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6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7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6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7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8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89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0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1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2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3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4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5" sId="2" ref="A505:XFD505" action="deleteRow">
    <undo index="1" exp="area" ref3D="1" dr="$X$1:$Z$1048576" dn="Z_50921383_7DBA_4510_9D4A_313E4C433247_.wvu.PrintTitles" sId="2"/>
    <undo index="1" exp="area" ref3D="1" dr="$AD$1:$AD$1048576" dn="Z_50921383_7DBA_4510_9D4A_313E4C433247_.wvu.Cols" sId="2"/>
    <undo index="1" exp="area" ref3D="1" dr="$X$1:$Z$1048576" dn="Z_2A64C2BC_53ED_460F_8F73_8F31D0C747C5_.wvu.PrintTitles" sId="2"/>
    <undo index="1" exp="area" ref3D="1" dr="$X$1:$Z$1048576" dn="Z_4AAFD51F_A55D_4BD7_8E8E_8ADC9828244C_.wvu.PrintTitles" sId="2"/>
    <undo index="1" exp="area" ref3D="1" dr="$X$1:$Z$1048576" dn="Z_22DCB34F_2C24_4230_98F6_DAF7677861F8_.wvu.PrintTitles" sId="2"/>
    <undo index="1" exp="area" ref3D="1" dr="$X$1:$Z$1048576" dn="Z_109BE2B1_8D9E_4048_9944_E8F028F424F1_.wvu.PrintTitles" sId="2"/>
    <undo index="65535" exp="area" ref3D="1" dr="$AD$1:$AI$1048576" dn="Z_22DCB34F_2C24_4230_98F6_DAF7677861F8_.wvu.Cols" sId="2"/>
    <undo index="65535" exp="area" ref3D="1" dr="$Y$1:$Y$1048576" dn="Z_22DCB34F_2C24_4230_98F6_DAF7677861F8_.wvu.Cols" sId="2"/>
    <undo index="1" exp="area" ref3D="1" dr="$B$1:$R$1048576" dn="Z_22DCB34F_2C24_4230_98F6_DAF7677861F8_.wvu.Cols" sId="2"/>
    <undo index="1" exp="area" ref3D="1" dr="$X$1:$Z$1048576" dn="Nyomtatási_cím" sId="2"/>
    <undo index="1" exp="area" ref3D="1" dr="$X$1:$Z$1048576" dn="Z_82F56373_E05D_41C7_B25F_5B0E512A2CDD_.wvu.PrintTitles" sId="2"/>
    <undo index="1" exp="area" ref3D="1" dr="$X$1:$Z$1048576" dn="Z_70379542_B2D6_40D2_80AE_F1B0F6194280_.wvu.PrintTitles" sId="2"/>
    <undo index="1" exp="area" ref3D="1" dr="$X$1:$Z$1048576" dn="Z_5D3CE05E_E258_49BD_A56F_B41F6E2E1760_.wvu.PrintTitles" sId="2"/>
    <undo index="1" exp="area" ref3D="1" dr="$X$1:$Z$1048576" dn="Z_5EC924FF_8BC8_40AD_A319_4C9D91240D71_.wvu.PrintTitles" sId="2"/>
    <undo index="65535" exp="area" ref3D="1" dr="$AD$1:$AI$1048576" dn="Z_70379542_B2D6_40D2_80AE_F1B0F6194280_.wvu.Cols" sId="2"/>
    <undo index="65535" exp="area" ref3D="1" dr="$Y$1:$Y$1048576" dn="Z_70379542_B2D6_40D2_80AE_F1B0F6194280_.wvu.Cols" sId="2"/>
    <undo index="1" exp="area" ref3D="1" dr="$B$1:$R$1048576" dn="Z_70379542_B2D6_40D2_80AE_F1B0F6194280_.wvu.Cols" sId="2"/>
    <undo index="1" exp="area" ref3D="1" dr="$X$1:$Z$1048576" dn="Z_D6E84AB2_3371_40A9_86DA_A7CB0C4470C3_.wvu.PrintTitles" sId="2"/>
    <undo index="1" exp="area" ref3D="1" dr="$X$1:$Z$1048576" dn="Z_C22417F1_0922_495C_826E_BDAEA7C2F5B1_.wvu.PrintTitles" sId="2"/>
    <undo index="1" exp="area" ref3D="1" dr="$X$1:$Z$1048576" dn="Z_D36219D0_A7BF_4FA8_8DD8_488F13E3673E_.wvu.PrintTitles" sId="2"/>
    <undo index="1" exp="area" ref3D="1" dr="$X$1:$Z$1048576" dn="Z_D804A323_1934_42A5_ADE5_667998EEFD9B_.wvu.PrintTitles" sId="2"/>
    <undo index="65535" exp="area" ref3D="1" dr="$AF$1:$AI$1048576" dn="Z_D804A323_1934_42A5_ADE5_667998EEFD9B_.wvu.Cols" sId="2"/>
    <undo index="1" exp="area" ref3D="1" dr="$AB$1:$AB$1048576" dn="Z_D804A323_1934_42A5_ADE5_667998EEFD9B_.wvu.Cols" sId="2"/>
    <undo index="1" exp="area" ref3D="1" dr="$X$1:$Z$1048576" dn="Z_B7F6F808_C796_4841_A128_909C4D10553C_.wvu.PrintTitles" sId="2"/>
    <undo index="1" exp="area" ref3D="1" dr="$X$1:$Z$1048576" dn="Z_8DC3BF2D_804D_41E7_9D94_D62D5D3A81A6_.wvu.PrintTitles" sId="2"/>
    <undo index="65535" exp="area" ref3D="1" dr="$AF$1:$AI$1048576" dn="Z_8CF23890_B80D_43CE_AC47_A5A077AE53A3_.wvu.Cols" sId="2"/>
    <undo index="65535" exp="area" ref3D="1" dr="$AD$1:$AD$1048576" dn="Z_8CF23890_B80D_43CE_AC47_A5A077AE53A3_.wvu.Cols" sId="2"/>
    <undo index="1" exp="area" ref3D="1" dr="$AB$1:$AC$1048576" dn="Z_8CF23890_B80D_43CE_AC47_A5A077AE53A3_.wvu.Cols" sId="2"/>
    <undo index="1" exp="area" ref3D="1" dr="$X$1:$Z$1048576" dn="Z_9A544348_C62B_4C52_9881_7B81D8AABC20_.wvu.PrintTitles" sId="2"/>
    <undo index="1" exp="area" ref3D="1" dr="$X$1:$Z$1048576" dn="Z_8CF23890_B80D_43CE_AC47_A5A077AE53A3_.wvu.PrintTitles" sId="2"/>
    <undo index="1" exp="area" ref3D="1" dr="$X$1:$Z$1048576" dn="Z_97310CF4_8226_4A1A_B74A_4157DE6ECEB4_.wvu.PrintTitles" sId="2"/>
    <undo index="1" exp="area" ref3D="1" dr="$X$1:$Z$1048576" dn="Z_EC82EC42_76E0_4781_B877_13BB6D0777DF_.wvu.PrintTitles" sId="2"/>
    <undo index="1" exp="area" ref3D="1" dr="$X$1:$Z$1048576" dn="Z_EAB0E31B_6637_4D4E_A1C4_84B123167B72_.wvu.PrintTitles" sId="2"/>
    <undo index="1" exp="area" ref3D="1" dr="$X$1:$Z$1048576" dn="Z_E5AB5744_4C8A_40CE_9F0B_33627CEEF0B3_.wvu.PrintTitles" sId="2"/>
    <undo index="1" exp="area" ref3D="1" dr="$X$1:$Z$1048576" dn="Z_E9FE6A6F_3618_4F0B_9595_2A4A0816C087_.wvu.PrintTitles" sId="2"/>
    <rfmt sheetId="2" xfDxf="1" sqref="A505:XFD505" start="0" length="0">
      <dxf>
        <font>
          <sz val="11"/>
          <family val="2"/>
        </font>
        <alignment vertical="center"/>
      </dxf>
    </rfmt>
    <rfmt sheetId="2" sqref="AE505" start="0" length="0">
      <dxf>
        <alignment horizontal="center"/>
      </dxf>
    </rfmt>
    <rfmt sheetId="2" sqref="AF505" start="0" length="0">
      <dxf>
        <numFmt numFmtId="167" formatCode="0.0"/>
      </dxf>
    </rfmt>
    <rfmt sheetId="2" sqref="AG505" start="0" length="0">
      <dxf>
        <numFmt numFmtId="167" formatCode="0.0"/>
      </dxf>
    </rfmt>
    <rfmt sheetId="2" sqref="AH505" start="0" length="0">
      <dxf>
        <numFmt numFmtId="167" formatCode="0.0"/>
      </dxf>
    </rfmt>
    <rfmt sheetId="2" sqref="AI505" start="0" length="0">
      <dxf>
        <numFmt numFmtId="167" formatCode="0.0"/>
      </dxf>
    </rfmt>
  </rrc>
  <rrc rId="6896" sId="1" ref="G1:G1048576" action="deleteCol">
    <undo index="65535" exp="area" dr="D53:G53" r="F71" sId="1"/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Y$1:$AC$1048576" dn="Z_22DCB34F_2C24_4230_98F6_DAF7677861F8_.wvu.Cols" sId="1"/>
    <undo index="1" exp="area" ref3D="1" dr="$V$1:$X$1048576" dn="Z_22DCB34F_2C24_4230_98F6_DAF7677861F8_.wvu.Cols" sId="1"/>
    <undo index="65535" exp="area" ref3D="1" dr="$Y$1:$AC$1048576" dn="Z_70379542_B2D6_40D2_80AE_F1B0F6194280_.wvu.Cols" sId="1"/>
    <undo index="1" exp="area" ref3D="1" dr="$V$1:$X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undo index="65535" exp="area" ref3D="1" dr="$A$10:$XFD$14" dn="Z_E9FE6A6F_3618_4F0B_9595_2A4A0816C087_.wvu.Rows" sId="1"/>
    <rfmt sheetId="1" xfDxf="1" sqref="G1:G1048576" start="0" length="0">
      <dxf>
        <font>
          <sz val="11"/>
          <color theme="1"/>
          <family val="2"/>
        </font>
      </dxf>
    </rfmt>
    <rcc rId="0" sId="1" s="1" dxf="1">
      <nc r="G2" t="inlineStr">
        <is>
          <t>TSO/TSO összekapcsolási pont/ Inter TSO IP</t>
        </is>
      </nc>
      <n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G5" start="0" length="0">
      <dxf>
        <font>
          <b/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4" start="0" length="0">
      <dxf>
        <font>
          <b/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8" start="0" length="0">
      <dxf>
        <font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4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8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1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2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4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5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G37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0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3" start="0" length="0">
      <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4" start="0" length="0">
      <dxf>
        <font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5" start="0" length="0">
      <dxf>
        <font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6" start="0" length="0">
      <dxf>
        <font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" start="0" length="0">
      <dxf>
        <font>
          <sz val="11"/>
          <color theme="1"/>
          <family val="2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8" start="0" length="0">
      <dxf>
        <font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font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0" start="0" length="0">
      <dxf>
        <font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1" start="0" length="0">
      <dxf>
        <font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font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53">
        <f>SUM(G3:G53)</f>
      </nc>
      <ndxf>
        <font>
          <b/>
          <sz val="11"/>
          <color theme="1"/>
          <family val="2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73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74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75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76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77" start="0" length="0">
      <dxf>
        <alignment vertical="center"/>
      </dxf>
    </rfmt>
    <rfmt sheetId="1" sqref="G78" start="0" length="0">
      <dxf>
        <alignment vertical="center"/>
      </dxf>
    </rfmt>
    <rfmt sheetId="1" sqref="G107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108" start="0" length="0">
      <dxf>
        <font>
          <b/>
          <sz val="11"/>
          <color theme="1"/>
          <family val="2"/>
        </font>
        <alignment vertical="center"/>
        <protection locked="0"/>
      </dxf>
    </rfmt>
    <rfmt sheetId="1" sqref="G109" start="0" length="0">
      <dxf>
        <font>
          <b/>
          <sz val="11"/>
          <color theme="1"/>
          <family val="2"/>
        </font>
        <alignment vertical="center"/>
        <protection locked="0"/>
      </dxf>
    </rfmt>
  </rrc>
  <rrc rId="6897" sId="1" ref="A69:XFD69" action="deleteRow">
    <undo index="65535" exp="area" ref3D="1" dr="$A$55:$XFD$69" dn="Z_2A64C2BC_53ED_460F_8F73_8F31D0C747C5_.wvu.Rows" sId="1"/>
    <undo index="65535" exp="area" ref3D="1" dr="$A$55:$XFD$69" dn="Z_50921383_7DBA_4510_9D4A_313E4C433247_.wvu.Rows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undo index="65535" exp="area" ref3D="1" dr="$A$55:$XFD$69" dn="Z_D6E84AB2_3371_40A9_86DA_A7CB0C4470C3_.wvu.Rows" sId="1"/>
    <undo index="65535" exp="area" ref3D="1" dr="$A$55:$XFD$69" dn="Z_8DC3BF2D_804D_41E7_9D94_D62D5D3A81A6_.wvu.Rows" sId="1"/>
    <undo index="65535" exp="area" ref3D="1" dr="$A$55:$XFD$69" dn="Z_EAB0E31B_6637_4D4E_A1C4_84B123167B72_.wvu.Rows" sId="1"/>
    <undo index="65535" exp="area" ref3D="1" dr="$A$55:$XFD$69" dn="Z_EC82EC42_76E0_4781_B877_13BB6D0777DF_.wvu.Rows" sId="1"/>
    <rfmt sheetId="1" xfDxf="1" sqref="A69:XFD69" start="0" length="0"/>
  </rrc>
  <rrc rId="6898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fmt sheetId="1" sqref="W69" start="0" length="0">
      <dxf>
        <alignment horizontal="center" vertical="top"/>
      </dxf>
    </rfmt>
    <rfmt sheetId="1" sqref="X69" start="0" length="0">
      <dxf>
        <alignment horizontal="center" vertical="top"/>
      </dxf>
    </rfmt>
  </rrc>
  <rrc rId="6899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cc rId="0" sId="1" dxf="1">
      <nc r="E69" t="inlineStr">
        <is>
          <t>összesen</t>
        </is>
      </nc>
      <ndxf>
        <fill>
          <patternFill patternType="solid">
            <bgColor theme="7" tint="0.39997558519241921"/>
          </patternFill>
        </fill>
      </ndxf>
    </rcc>
    <rcc rId="0" sId="1" dxf="1">
      <nc r="F69">
        <f>SUM(D53:F53)</f>
      </nc>
      <ndxf>
        <fill>
          <patternFill patternType="solid">
            <bgColor theme="7" tint="0.39997558519241921"/>
          </patternFill>
        </fill>
      </ndxf>
    </rcc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R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 t="inlineStr">
        <is>
          <t>Nem megszakítható</t>
        </is>
      </nc>
      <ndxf>
        <numFmt numFmtId="3" formatCode="#,##0"/>
        <alignment horizontal="center" vertical="top"/>
      </ndxf>
    </rcc>
    <rfmt sheetId="1" sqref="X69" start="0" length="0">
      <dxf>
        <alignment horizontal="center" vertical="top"/>
      </dxf>
    </rfmt>
  </rrc>
  <rrc rId="6900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R69" start="0" length="0">
      <dxf>
        <alignment horizontal="center" vertical="top"/>
      </dxf>
    </rfmt>
    <rfmt sheetId="1" sqref="S69" start="0" length="0">
      <dxf>
        <border outline="0">
          <bottom style="medium">
            <color indexed="64"/>
          </bottom>
        </border>
      </dxf>
    </rfmt>
    <rfmt sheetId="1" sqref="V69" start="0" length="0">
      <dxf>
        <alignment horizontal="center" vertical="top"/>
      </dxf>
    </rfmt>
    <rcc rId="0" sId="1" dxf="1">
      <nc r="W69" t="inlineStr">
        <is>
          <t>megszakíthat</t>
        </is>
      </nc>
      <ndxf>
        <alignment horizontal="center" vertical="top"/>
      </ndxf>
    </rcc>
    <rfmt sheetId="1" sqref="X69" start="0" length="0">
      <dxf>
        <alignment horizontal="center" vertical="top"/>
      </dxf>
    </rfmt>
  </rrc>
  <rrc rId="6901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D69">
        <v>1</v>
      </nc>
      <ndxf>
        <alignment horizontal="center"/>
      </ndxf>
    </rcc>
    <rcc rId="0" sId="1" dxf="1">
      <nc r="H69">
        <v>1</v>
      </nc>
      <ndxf>
        <alignment horizontal="center" vertical="top"/>
      </ndxf>
    </rcc>
    <rcc rId="0" sId="1" dxf="1">
      <nc r="Q69" t="inlineStr">
        <is>
          <t>1.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R69" t="inlineStr">
        <is>
          <t>HABEREGD1IIN</t>
        </is>
      </nc>
      <ndxf>
        <font>
          <b val="0"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S69" t="inlineStr">
        <is>
          <t>21Z000000000139O</t>
        </is>
      </nc>
      <ndxf>
        <font>
          <b val="0"/>
          <sz val="11"/>
          <color theme="1"/>
          <family val="2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T69" t="inlineStr">
        <is>
          <t>Beregdaróc 1400 (UA&gt;HU)</t>
        </is>
      </nc>
      <n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fmt sheetId="1" sqref="U69" start="0" length="0">
      <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dxf>
    </rfmt>
    <rcc rId="0" sId="1" dxf="1">
      <nc r="V69" t="inlineStr">
        <is>
          <t>Hajdúszoboszló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W69" t="inlineStr">
        <is>
          <t>Ukrtransgas</t>
        </is>
      </nc>
      <ndxf>
        <font>
          <b val="0"/>
          <sz val="11"/>
          <color theme="1"/>
          <family val="2"/>
        </font>
        <alignment horizontal="center"/>
        <border outline="0">
          <top style="medium">
            <color indexed="64"/>
          </top>
          <bottom style="thin">
            <color indexed="64"/>
          </bottom>
        </border>
        <protection locked="1"/>
      </ndxf>
    </rcc>
    <rcc rId="0" sId="1" dxf="1">
      <nc r="X69" t="inlineStr">
        <is>
          <t>Mérőállomás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medium">
            <color indexed="64"/>
          </top>
        </border>
      </ndxf>
    </rcc>
    <rcc rId="0" sId="1" dxf="1">
      <nc r="Y69">
        <v>40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Z69">
        <v>70</v>
      </nc>
      <ndxf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dxf="1">
      <nc r="AA69">
        <v>40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thin">
            <color indexed="64"/>
          </bottom>
        </border>
      </ndxf>
    </rcc>
    <rcc rId="0" sId="1" s="1" dxf="1">
      <nc r="AB69" t="inlineStr">
        <is>
          <t xml:space="preserve"> </t>
        </is>
      </nc>
      <ndxf>
        <font>
          <b val="0"/>
          <sz val="11"/>
          <color theme="1"/>
          <name val="Arial"/>
          <family val="2"/>
          <charset val="238"/>
          <scheme val="none"/>
        </font>
        <alignment horizontal="center" wrapText="1"/>
        <border outline="0">
          <left style="medium">
            <color indexed="64"/>
          </left>
          <right style="medium">
            <color indexed="64"/>
          </right>
        </border>
        <protection locked="1"/>
      </ndxf>
    </rcc>
  </rrc>
  <rrc rId="6902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D69">
        <v>1</v>
      </nc>
      <ndxf>
        <alignment horizontal="center"/>
      </ndxf>
    </rcc>
    <rcc rId="0" sId="1" dxf="1">
      <nc r="H69">
        <v>1</v>
      </nc>
      <ndxf>
        <alignment horizontal="center" vertical="top"/>
      </ndxf>
    </rcc>
    <rcc rId="0" sId="1" dxf="1">
      <nc r="Q69" t="inlineStr">
        <is>
          <t>2.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thin">
            <color indexed="64"/>
          </top>
        </border>
        <protection locked="1"/>
      </ndxf>
    </rcc>
    <rcc rId="0" sId="1" dxf="1">
      <nc r="R69" t="inlineStr">
        <is>
          <t>KAMOSONM1IIN</t>
        </is>
      </nc>
      <ndxf>
        <font>
          <b val="0"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69" t="inlineStr">
        <is>
          <t>21Z000000000003C</t>
        </is>
      </nc>
      <ndxf>
        <font>
          <b val="0"/>
          <sz val="11"/>
          <color theme="1"/>
          <family val="2"/>
        </font>
        <fill>
          <patternFill patternType="solid">
            <bgColor indexed="9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T69" t="inlineStr">
        <is>
          <t>Mosonmagyaróvár (AT&gt;HU)</t>
        </is>
      </nc>
      <n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U69" start="0" length="0">
      <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V69" t="inlineStr">
        <is>
          <t>Kápolnásnyék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W69" t="inlineStr">
        <is>
          <t>Gas Connect Austria</t>
        </is>
      </nc>
      <ndxf>
        <font>
          <b val="0"/>
          <sz val="11"/>
          <color theme="1"/>
          <family val="2"/>
        </font>
        <alignment horizontal="center"/>
        <border outline="0"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X69" t="inlineStr">
        <is>
          <t>Mérőállomás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Y69">
        <v>38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9">
        <v>63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9">
        <v>38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AB69" start="0" length="0">
      <dxf>
        <font>
          <b val="0"/>
          <sz val="11"/>
          <color theme="1"/>
          <name val="Arial"/>
          <family val="2"/>
          <charset val="238"/>
          <scheme val="none"/>
        </font>
        <alignment horizontal="center" wrapTex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6903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D69">
        <v>1</v>
      </nc>
      <ndxf>
        <alignment horizontal="center"/>
      </ndxf>
    </rcc>
    <rcc rId="0" sId="1" dxf="1">
      <nc r="H69">
        <v>1</v>
      </nc>
      <ndxf>
        <alignment horizontal="center" vertical="top"/>
      </ndxf>
    </rcc>
    <rcc rId="0" sId="1" dxf="1">
      <nc r="Q69" t="inlineStr">
        <is>
          <t>3.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thin">
            <color indexed="64"/>
          </top>
        </border>
        <protection locked="1"/>
      </ndxf>
    </rcc>
    <rcc rId="0" sId="1" dxf="1">
      <nc r="R69" t="inlineStr">
        <is>
          <t>GEDRAVAS1IIN</t>
        </is>
      </nc>
      <ndxf>
        <font>
          <b val="0"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69" t="inlineStr">
        <is>
          <t>21Z000000000249H</t>
        </is>
      </nc>
      <ndxf>
        <font>
          <b val="0"/>
          <sz val="11"/>
          <color theme="1"/>
          <family val="2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T69" t="inlineStr">
        <is>
          <t>Drávaszerdahely (CR&gt;HU)</t>
        </is>
      </nc>
      <n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U69" start="0" length="0">
      <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V69" t="inlineStr">
        <is>
          <t>Gellénháza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W69" t="inlineStr">
        <is>
          <t>Plinacro</t>
        </is>
      </nc>
      <ndxf>
        <font>
          <b val="0"/>
          <sz val="11"/>
          <color theme="1"/>
          <family val="2"/>
        </font>
        <alignment horizontal="center"/>
        <border outline="0"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X69" t="inlineStr">
        <is>
          <t>Mérőállomás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Y69">
        <v>52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9">
        <v>75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9">
        <v>52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AB69" start="0" length="0">
      <dxf>
        <font>
          <b val="0"/>
          <sz val="11"/>
          <color theme="1"/>
          <name val="Arial"/>
          <family val="2"/>
          <charset val="238"/>
          <scheme val="none"/>
        </font>
        <numFmt numFmtId="2" formatCode="0.00"/>
        <alignment horizontal="center" wrapTex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6904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b/>
          <sz val="11"/>
          <color theme="1"/>
          <family val="2"/>
        </font>
        <alignment vertical="center"/>
        <protection locked="0"/>
      </dxf>
    </rfmt>
    <rcc rId="0" sId="1" dxf="1">
      <nc r="D69">
        <v>1</v>
      </nc>
      <ndxf>
        <alignment horizontal="center"/>
      </ndxf>
    </rcc>
    <rcc rId="0" sId="1" dxf="1">
      <nc r="H69">
        <v>1</v>
      </nc>
      <ndxf>
        <alignment horizontal="center" vertical="top"/>
      </ndxf>
    </rcc>
    <rcc rId="0" sId="1" dxf="1">
      <nc r="Q69" t="inlineStr">
        <is>
          <t>4.</t>
        </is>
      </nc>
      <ndxf>
        <font>
          <b val="0"/>
          <sz val="11"/>
          <color theme="1"/>
          <family val="2"/>
        </font>
        <numFmt numFmtId="30" formatCode="@"/>
        <alignment horizont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R69" t="inlineStr">
        <is>
          <t>KECSANAD1IIN</t>
        </is>
      </nc>
      <ndxf>
        <font>
          <b val="0"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S69" t="inlineStr">
        <is>
          <t>39WKECSANAD1IIN2</t>
        </is>
      </nc>
      <ndxf>
        <font>
          <b val="0"/>
          <sz val="11"/>
          <color theme="1"/>
          <family val="2"/>
        </font>
        <fill>
          <patternFill patternType="solid">
            <bgColor indexed="9"/>
          </patternFill>
        </fill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T69" t="inlineStr">
        <is>
          <t>Csanádpalota (RO&gt;HU)</t>
        </is>
      </nc>
      <n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fmt sheetId="1" sqref="U69" start="0" length="0">
      <dxf>
        <font>
          <b val="0"/>
          <sz val="11"/>
          <color theme="1"/>
          <family val="2"/>
        </font>
        <alignment horizontal="left" inden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  <rcc rId="0" sId="1" dxf="1">
      <nc r="V69" t="inlineStr">
        <is>
          <t>Kecskemét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W69" t="inlineStr">
        <is>
          <t>Transgaz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X69" t="inlineStr">
        <is>
          <t>Mérőállomás</t>
        </is>
      </nc>
      <ndxf>
        <font>
          <b val="0"/>
          <sz val="11"/>
          <color theme="1"/>
          <family val="2"/>
        </font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ndxf>
    </rcc>
    <rcc rId="0" sId="1" dxf="1">
      <nc r="Y69">
        <v>20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Z69">
        <v>63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AA69">
        <v>20</v>
      </nc>
      <ndxf>
        <font>
          <b val="0"/>
          <sz val="11"/>
          <color theme="1"/>
          <family val="2"/>
        </font>
        <numFmt numFmtId="166" formatCode="General_)"/>
        <alignment horizontal="center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AB69" start="0" length="0">
      <dxf>
        <font>
          <b val="0"/>
          <sz val="11"/>
          <color theme="1"/>
          <name val="Arial"/>
          <family val="2"/>
          <charset val="238"/>
          <scheme val="none"/>
        </font>
        <alignment horizontal="center" wrapText="1"/>
        <border outline="0">
          <left style="medium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  <protection locked="1"/>
      </dxf>
    </rfmt>
  </rrc>
  <rrc rId="6905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  <alignment vertical="center"/>
      </dxf>
    </rfmt>
    <rfmt sheetId="1" sqref="Q69" start="0" length="0">
      <dxf>
        <numFmt numFmtId="30" formatCode="@"/>
        <alignment horizont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R69" t="inlineStr">
        <is>
          <t>KEZSANA01NNN</t>
        </is>
      </nc>
      <ndxf>
        <numFmt numFmtId="30" formatCode="@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" sqref="S69" start="0" length="0">
      <dxf>
        <numFmt numFmtId="30" formatCode="@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T69" t="inlineStr">
        <is>
          <t>Zsana (FGT ki) megszakítható</t>
        </is>
      </nc>
      <ndxf>
        <font>
          <b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69" start="0" length="0">
      <dxf>
        <font>
          <b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V69" t="inlineStr">
        <is>
          <t>Kecskemét</t>
        </is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W69" t="inlineStr">
        <is>
          <t>Magyar Földgáztároló Zrt.</t>
        </is>
      </nc>
      <ndxf>
        <numFmt numFmtId="30" formatCode="@"/>
        <alignment horizontal="center"/>
        <border outline="0">
          <top style="medium">
            <color indexed="64"/>
          </top>
          <bottom style="medium">
            <color indexed="64"/>
          </bottom>
        </border>
      </ndxf>
    </rcc>
    <rcc rId="0" sId="1" dxf="1">
      <nc r="X69" t="inlineStr">
        <is>
          <t>Mérőállomás</t>
        </is>
      </nc>
      <ndxf>
        <alignment horizont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  <protection locked="0"/>
      </ndxf>
    </rcc>
    <rcc rId="0" sId="1" dxf="1">
      <nc r="Y69">
        <v>42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Z69">
        <v>62.5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A69">
        <v>62.5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s="1" dxf="1">
      <nc r="AB69" t="inlineStr">
        <is>
          <t xml:space="preserve">Megszakítható kapacitás. </t>
        </is>
      </nc>
      <ndxf>
        <alignment horizontal="left" wrapText="1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6906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  <alignment vertical="center"/>
      </dxf>
    </rfmt>
    <rcc rId="0" sId="1">
      <nc r="F69">
        <v>1</v>
      </nc>
    </rcc>
    <rcc rId="0" sId="1" dxf="1">
      <nc r="H69">
        <v>1</v>
      </nc>
      <ndxf>
        <font>
          <b/>
          <sz val="11"/>
          <color theme="1"/>
          <family val="2"/>
        </font>
        <alignment horizontal="center" vertical="top"/>
        <protection locked="0"/>
      </ndxf>
    </rcc>
    <rcc rId="0" sId="1" dxf="1">
      <nc r="Q69" t="inlineStr">
        <is>
          <t>25.</t>
        </is>
      </nc>
      <ndxf>
        <numFmt numFmtId="30" formatCode="@"/>
        <alignment horizontal="center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cc rId="0" sId="1" dxf="1">
      <nc r="R69" t="inlineStr">
        <is>
          <t>KEALGYO03ONN</t>
        </is>
      </nc>
      <ndxf>
        <numFmt numFmtId="30" formatCode="@"/>
        <alignment vertical="bottom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S69" start="0" length="0">
      <dxf>
        <numFmt numFmtId="30" formatCode="@"/>
        <alignment vertical="bottom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T69" t="inlineStr">
        <is>
          <t>Algyő III FGT ki Szőreg</t>
        </is>
      </nc>
      <ndxf>
        <font>
          <b/>
          <sz val="11"/>
          <color theme="1"/>
          <family val="2"/>
        </font>
        <alignment vertical="bottom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U69" start="0" length="0">
      <dxf>
        <font>
          <b/>
          <sz val="11"/>
          <color theme="1"/>
          <family val="2"/>
        </font>
        <alignment vertical="bottom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V69" t="inlineStr">
        <is>
          <t>Kecskemét</t>
        </is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W69" t="inlineStr">
        <is>
          <t>MMBF Zrt.</t>
        </is>
      </nc>
      <ndxf>
        <numFmt numFmtId="30" formatCode="@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X69" t="inlineStr">
        <is>
          <t>Mérőállomás</t>
        </is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  <protection locked="0"/>
      </ndxf>
    </rcc>
    <rcc rId="0" sId="1" dxf="1">
      <nc r="Y69">
        <v>55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Z69">
        <v>62.2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" dxf="1">
      <nc r="AA69">
        <v>62.2</v>
      </nc>
      <ndxf>
        <alignment horizont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AB69" start="0" length="0">
      <dxf>
        <font>
          <b/>
          <sz val="11"/>
          <color theme="1"/>
          <family val="2"/>
        </font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6907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/>
  </rrc>
  <rrc rId="6908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/>
  </rrc>
  <rrc rId="6909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 t="inlineStr">
        <is>
          <t>Mm3/nap</t>
        </is>
      </nc>
      <ndxf>
        <alignment horizontal="center" vertical="top"/>
      </ndxf>
    </rcc>
    <rcc rId="0" sId="1" dxf="1">
      <nc r="X69" t="inlineStr">
        <is>
          <t>GWh/nap</t>
        </is>
      </nc>
      <ndxf>
        <alignment horizontal="center" vertical="top"/>
      </ndxf>
    </rcc>
    <rcc rId="0" sId="1" dxf="1">
      <nc r="Y69" t="inlineStr">
        <is>
          <t>GWh/h</t>
        </is>
      </nc>
      <ndxf>
        <alignment horizontal="center" vertical="top"/>
      </ndxf>
    </rcc>
  </rrc>
  <rrc rId="6910" sId="1" ref="A69:XFD69" action="deleteRow">
    <undo index="0" exp="area" dr="W69:W75" r="W91" sId="1"/>
    <undo index="65535" exp="area" dr="W69:W76" r="W77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1" sId="1" ref="A69:XFD69" action="deleteRow">
    <undo index="0" exp="area" dr="W69:W74" r="W90" sId="1"/>
    <undo index="65535" exp="area" dr="W69:W75" r="W76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2" sId="1" ref="A69:XFD69" action="deleteRow">
    <undo index="0" exp="area" dr="W69:W73" r="W89" sId="1"/>
    <undo index="65535" exp="area" dr="W69:W74" r="W75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3" sId="1" ref="A69:XFD69" action="deleteRow">
    <undo index="0" exp="area" dr="W69:W72" r="W88" sId="1"/>
    <undo index="65535" exp="area" dr="W69:W73" r="W74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4" sId="1" ref="A69:XFD69" action="deleteRow">
    <undo index="0" exp="area" dr="W69:W71" r="W87" sId="1"/>
    <undo index="65535" exp="area" dr="W69:W72" r="W73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5" sId="1" ref="A69:XFD69" action="deleteRow">
    <undo index="0" exp="area" dr="W69:W70" r="W86" sId="1"/>
    <undo index="65535" exp="area" dr="W69:W71" r="W72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6" sId="1" ref="A69:XFD69" action="deleteRow">
    <undo index="0" exp="area" dr="W69" r="W85" sId="1"/>
    <undo index="65535" exp="area" dr="W69:W70" r="W71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cc rId="0" sId="1">
      <nc r="T69">
        <f>7900/24</f>
      </nc>
    </rcc>
    <rcc rId="0" sId="1" dxf="1">
      <nc r="V69">
        <v>7.8</v>
      </nc>
      <ndxf>
        <alignment horizontal="center" vertical="top"/>
      </ndxf>
    </rcc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7" sId="1" ref="A69:XFD69" action="deleteRow">
    <undo index="65535" exp="area" dr="W69" r="W70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fmt sheetId="1" sqref="W69" start="0" length="0">
      <dxf>
        <font>
          <b/>
          <sz val="11"/>
          <color theme="1"/>
          <family val="2"/>
        </font>
        <fill>
          <patternFill patternType="solid">
            <bgColor rgb="FFFFFF00"/>
          </patternFill>
        </fill>
        <alignment horizontal="center" vertical="top"/>
      </dxf>
    </rfmt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rc rId="6918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cc rId="0" sId="1" dxf="1">
      <nc r="V69" t="inlineStr">
        <is>
          <t>összesen</t>
        </is>
      </nc>
      <ndxf>
        <alignment horizontal="center" vertical="top"/>
      </ndxf>
    </rcc>
    <rcc rId="0" sId="1" dxf="1">
      <nc r="W69">
        <f>SUM(#REF!)</f>
      </nc>
      <ndxf>
        <font>
          <b/>
          <sz val="11"/>
          <color theme="1"/>
          <family val="2"/>
        </font>
        <numFmt numFmtId="165" formatCode="#,##0.00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>
      <nc r="Y69">
        <f>X69/24</f>
      </nc>
    </rcc>
  </rrc>
  <rrc rId="6919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fmt sheetId="1" sqref="W69" start="0" length="0">
      <dxf>
        <alignment horizontal="center" vertical="top"/>
      </dxf>
    </rfmt>
    <rfmt sheetId="1" sqref="X69" start="0" length="0">
      <dxf>
        <alignment horizontal="center" vertical="top"/>
      </dxf>
    </rfmt>
  </rrc>
  <rrc rId="6920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fmt sheetId="1" sqref="W69" start="0" length="0">
      <dxf>
        <alignment horizontal="center" vertical="top"/>
      </dxf>
    </rfmt>
    <rfmt sheetId="1" sqref="X69" start="0" length="0">
      <dxf>
        <alignment horizontal="center" vertical="top"/>
      </dxf>
    </rfmt>
  </rrc>
  <rrc rId="6921" sId="1" ref="A69:XFD69" action="deleteRow"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fmt sheetId="1" sqref="V69" start="0" length="0">
      <dxf>
        <alignment horizontal="center" vertical="top"/>
      </dxf>
    </rfmt>
    <rfmt sheetId="1" sqref="W69" start="0" length="0">
      <dxf>
        <alignment horizontal="center" vertical="top"/>
      </dxf>
    </rfmt>
    <rfmt sheetId="1" sqref="X69" start="0" length="0">
      <dxf>
        <alignment horizontal="center" vertical="top"/>
      </dxf>
    </rfmt>
  </rrc>
  <rrc rId="6922" sId="1" ref="A69:XFD69" action="deleteRow">
    <undo index="65535" exp="area" dr="X69:X75" r="X77" sId="1"/>
    <undo index="65535" exp="area" dr="W69:W75" r="W76" sId="1"/>
    <undo index="65535" exp="area" ref3D="1" dr="$X$1:$AB$1048576" dn="Z_22DCB34F_2C24_4230_98F6_DAF7677861F8_.wvu.Cols" sId="1"/>
    <undo index="1" exp="area" ref3D="1" dr="$U$1:$W$1048576" dn="Z_22DCB34F_2C24_4230_98F6_DAF7677861F8_.wvu.Cols" sId="1"/>
    <undo index="65535" exp="area" ref3D="1" dr="$X$1:$AB$1048576" dn="Z_70379542_B2D6_40D2_80AE_F1B0F6194280_.wvu.Cols" sId="1"/>
    <undo index="1" exp="area" ref3D="1" dr="$U$1:$W$1048576" dn="Z_70379542_B2D6_40D2_80AE_F1B0F6194280_.wvu.Cols" sId="1"/>
    <rfmt sheetId="1" xfDxf="1" sqref="A69:XFD69" start="0" length="0">
      <dxf>
        <font>
          <sz val="11"/>
          <color theme="1"/>
          <family val="2"/>
        </font>
      </dxf>
    </rfmt>
    <rfmt sheetId="1" sqref="I69" start="0" length="0">
      <dxf>
        <font>
          <sz val="11"/>
          <color theme="1"/>
          <family val="2"/>
        </font>
      </dxf>
    </rfmt>
    <rfmt sheetId="1" sqref="J69" start="0" length="0">
      <dxf>
        <font>
          <sz val="11"/>
          <color theme="1"/>
          <family val="2"/>
        </font>
      </dxf>
    </rfmt>
    <rfmt sheetId="1" sqref="K69" start="0" length="0">
      <dxf>
        <font>
          <sz val="11"/>
          <color theme="1"/>
          <family val="2"/>
        </font>
      </dxf>
    </rfmt>
    <rfmt sheetId="1" sqref="L69" start="0" length="0">
      <dxf>
        <font>
          <sz val="11"/>
          <color theme="1"/>
          <family val="2"/>
        </font>
      </dxf>
    </rfmt>
    <rfmt sheetId="1" sqref="M69" start="0" length="0">
      <dxf>
        <font>
          <sz val="11"/>
          <color theme="1"/>
          <family val="2"/>
        </font>
      </dxf>
    </rfmt>
    <rfmt sheetId="1" sqref="N69" start="0" length="0">
      <dxf>
        <font>
          <sz val="11"/>
          <color theme="1"/>
          <family val="2"/>
        </font>
      </dxf>
    </rfmt>
    <rfmt sheetId="1" sqref="O69" start="0" length="0">
      <dxf>
        <font>
          <sz val="11"/>
          <color theme="1"/>
          <family val="2"/>
        </font>
      </dxf>
    </rfmt>
    <rfmt sheetId="1" sqref="P69" start="0" length="0">
      <dxf>
        <font>
          <sz val="11"/>
          <color theme="1"/>
          <family val="2"/>
        </font>
      </dxf>
    </rfmt>
    <rfmt sheetId="1" sqref="Q69" start="0" length="0">
      <dxf>
        <alignment horizontal="center" vertical="top"/>
      </dxf>
    </rfmt>
    <rcc rId="0" sId="1" dxf="1">
      <nc r="T69" t="inlineStr">
        <is>
          <t>Megszakítható</t>
        </is>
      </nc>
      <ndxf>
        <alignment horizontal="center" vertical="top"/>
      </ndxf>
    </rcc>
    <rfmt sheetId="1" sqref="U69" start="0" length="0">
      <dxf>
        <alignment horizontal="center" vertical="top"/>
      </dxf>
    </rfmt>
    <rfmt sheetId="1" sqref="V69" start="0" length="0">
      <dxf>
        <alignment horizontal="center" vertical="top"/>
      </dxf>
    </rfmt>
    <rcc rId="0" sId="1" dxf="1">
      <nc r="W69">
        <f>#REF!/1000</f>
      </nc>
      <ndxf>
        <font>
          <b/>
          <sz val="11"/>
          <color theme="1"/>
          <family val="2"/>
        </font>
        <numFmt numFmtId="167" formatCode="0.0"/>
        <fill>
          <patternFill patternType="solid">
            <bgColor rgb="FFFFFF00"/>
          </patternFill>
        </fill>
        <alignment horizontal="center" vertical="top"/>
      </ndxf>
    </rcc>
    <rcc rId="0" sId="1" dxf="1">
      <nc r="X69">
        <f>#REF!/1000000</f>
      </nc>
      <ndxf>
        <numFmt numFmtId="167" formatCode="0.0"/>
        <fill>
          <patternFill patternType="solid">
            <bgColor rgb="FFFFFF00"/>
          </patternFill>
        </fill>
        <alignment horizontal="center" vertical="top"/>
      </ndxf>
    </rcc>
  </rrc>
  <rfmt sheetId="1" sqref="I75" start="0" length="0">
    <dxf>
      <font>
        <sz val="11"/>
        <color theme="1"/>
        <family val="2"/>
      </font>
    </dxf>
  </rfmt>
  <rfmt sheetId="1" sqref="I76" start="0" length="0">
    <dxf>
      <font>
        <sz val="11"/>
        <color theme="1"/>
        <family val="2"/>
      </font>
    </dxf>
  </rfmt>
  <rfmt sheetId="1" sqref="I77" start="0" length="0">
    <dxf>
      <font>
        <sz val="11"/>
        <color theme="1"/>
        <family val="2"/>
      </font>
    </dxf>
  </rfmt>
  <rfmt sheetId="1" sqref="I78" start="0" length="0">
    <dxf>
      <font>
        <sz val="11"/>
        <color theme="1"/>
        <family val="2"/>
      </font>
    </dxf>
  </rfmt>
  <rfmt sheetId="1" sqref="I79" start="0" length="0">
    <dxf>
      <font>
        <sz val="11"/>
        <color theme="1"/>
        <family val="2"/>
      </font>
    </dxf>
  </rfmt>
  <rfmt sheetId="1" sqref="I80" start="0" length="0">
    <dxf>
      <font>
        <sz val="11"/>
        <color theme="1"/>
        <family val="2"/>
      </font>
    </dxf>
  </rfmt>
  <rfmt sheetId="1" sqref="A81" start="0" length="0">
    <dxf>
      <font>
        <b val="0"/>
        <sz val="11"/>
        <color theme="1"/>
        <family val="2"/>
      </font>
      <alignment vertical="bottom"/>
      <protection locked="1"/>
    </dxf>
  </rfmt>
  <rfmt sheetId="1" sqref="B81" start="0" length="0">
    <dxf>
      <font>
        <b val="0"/>
        <sz val="11"/>
        <color theme="1"/>
        <family val="2"/>
      </font>
      <alignment vertical="bottom"/>
      <protection locked="1"/>
    </dxf>
  </rfmt>
  <rfmt sheetId="1" sqref="C81" start="0" length="0">
    <dxf>
      <font>
        <b val="0"/>
        <sz val="11"/>
        <color theme="1"/>
        <family val="2"/>
      </font>
      <alignment vertical="bottom"/>
      <protection locked="1"/>
    </dxf>
  </rfmt>
  <rcc rId="6923" sId="1" odxf="1" dxf="1">
    <oc r="D81">
      <v>1</v>
    </oc>
    <nc r="D81"/>
    <odxf>
      <font>
        <b/>
        <sz val="11"/>
        <color theme="1"/>
        <family val="2"/>
      </font>
      <alignment vertical="center"/>
      <protection locked="0"/>
    </odxf>
    <ndxf>
      <font>
        <b val="0"/>
        <sz val="11"/>
        <color theme="1"/>
        <family val="2"/>
      </font>
      <alignment vertical="bottom"/>
      <protection locked="1"/>
    </ndxf>
  </rcc>
  <rfmt sheetId="1" sqref="E81" start="0" length="0">
    <dxf>
      <font>
        <b val="0"/>
        <sz val="11"/>
        <color theme="1"/>
        <family val="2"/>
      </font>
      <alignment vertical="bottom"/>
      <protection locked="1"/>
    </dxf>
  </rfmt>
  <rfmt sheetId="1" sqref="F81" start="0" length="0">
    <dxf>
      <font>
        <b val="0"/>
        <sz val="11"/>
        <color theme="1"/>
        <family val="2"/>
      </font>
      <alignment vertical="bottom"/>
      <protection locked="1"/>
    </dxf>
  </rfmt>
  <rfmt sheetId="1" sqref="G81" start="0" length="0">
    <dxf>
      <font>
        <b val="0"/>
        <sz val="11"/>
        <color theme="1"/>
        <family val="2"/>
      </font>
      <alignment vertical="bottom"/>
      <protection locked="1"/>
    </dxf>
  </rfmt>
  <rfmt sheetId="1" sqref="H81" start="0" length="0">
    <dxf>
      <font>
        <b val="0"/>
        <sz val="11"/>
        <color theme="1"/>
        <family val="2"/>
      </font>
      <alignment vertical="bottom"/>
      <protection locked="1"/>
    </dxf>
  </rfmt>
  <rfmt sheetId="1" sqref="I81" start="0" length="0">
    <dxf>
      <font>
        <b val="0"/>
        <sz val="11"/>
        <color theme="1"/>
        <family val="2"/>
      </font>
      <alignment vertical="bottom"/>
      <protection locked="1"/>
    </dxf>
  </rfmt>
  <rfmt sheetId="1" sqref="A82" start="0" length="0">
    <dxf>
      <font>
        <b val="0"/>
        <sz val="11"/>
        <color theme="1"/>
        <family val="2"/>
      </font>
      <alignment vertical="bottom"/>
      <protection locked="1"/>
    </dxf>
  </rfmt>
  <rfmt sheetId="1" sqref="B82" start="0" length="0">
    <dxf>
      <font>
        <b val="0"/>
        <sz val="11"/>
        <color theme="1"/>
        <family val="2"/>
      </font>
      <alignment vertical="bottom"/>
      <protection locked="1"/>
    </dxf>
  </rfmt>
  <rfmt sheetId="1" sqref="C82" start="0" length="0">
    <dxf>
      <font>
        <b val="0"/>
        <sz val="11"/>
        <color theme="1"/>
        <family val="2"/>
      </font>
      <alignment vertical="bottom"/>
      <protection locked="1"/>
    </dxf>
  </rfmt>
  <rcc rId="6924" sId="1" odxf="1" dxf="1">
    <oc r="D82">
      <v>1</v>
    </oc>
    <nc r="D82"/>
    <odxf>
      <font>
        <b/>
        <sz val="11"/>
        <color theme="1"/>
        <family val="2"/>
      </font>
      <alignment vertical="center"/>
      <protection locked="0"/>
    </odxf>
    <ndxf>
      <font>
        <b val="0"/>
        <sz val="11"/>
        <color theme="1"/>
        <family val="2"/>
      </font>
      <alignment vertical="bottom"/>
      <protection locked="1"/>
    </ndxf>
  </rcc>
  <rfmt sheetId="1" sqref="E82" start="0" length="0">
    <dxf>
      <font>
        <b val="0"/>
        <sz val="11"/>
        <color theme="1"/>
        <family val="2"/>
      </font>
      <alignment vertical="bottom"/>
      <protection locked="1"/>
    </dxf>
  </rfmt>
  <rfmt sheetId="1" sqref="F82" start="0" length="0">
    <dxf>
      <font>
        <b val="0"/>
        <sz val="11"/>
        <color theme="1"/>
        <family val="2"/>
      </font>
      <alignment vertical="bottom"/>
      <protection locked="1"/>
    </dxf>
  </rfmt>
  <rfmt sheetId="1" sqref="G82" start="0" length="0">
    <dxf>
      <font>
        <b val="0"/>
        <sz val="11"/>
        <color theme="1"/>
        <family val="2"/>
      </font>
      <alignment vertical="bottom"/>
      <protection locked="1"/>
    </dxf>
  </rfmt>
  <rfmt sheetId="1" sqref="H82" start="0" length="0">
    <dxf>
      <font>
        <b val="0"/>
        <sz val="11"/>
        <color theme="1"/>
        <family val="2"/>
      </font>
      <alignment vertical="bottom"/>
      <protection locked="1"/>
    </dxf>
  </rfmt>
  <rfmt sheetId="1" sqref="I82" start="0" length="0">
    <dxf>
      <font>
        <b val="0"/>
        <sz val="11"/>
        <color theme="1"/>
        <family val="2"/>
      </font>
      <alignment vertical="bottom"/>
      <protection locked="1"/>
    </dxf>
  </rfmt>
  <rfmt sheetId="1" sqref="A83" start="0" length="0">
    <dxf>
      <font>
        <b val="0"/>
        <sz val="11"/>
        <color theme="1"/>
        <family val="2"/>
      </font>
      <alignment vertical="bottom"/>
      <protection locked="1"/>
    </dxf>
  </rfmt>
  <rfmt sheetId="1" sqref="B83" start="0" length="0">
    <dxf>
      <font>
        <b val="0"/>
        <sz val="11"/>
        <color theme="1"/>
        <family val="2"/>
      </font>
      <alignment vertical="bottom"/>
      <protection locked="1"/>
    </dxf>
  </rfmt>
  <rfmt sheetId="1" sqref="C83" start="0" length="0">
    <dxf>
      <font>
        <b val="0"/>
        <sz val="11"/>
        <color theme="1"/>
        <family val="2"/>
      </font>
      <alignment vertical="bottom"/>
      <protection locked="1"/>
    </dxf>
  </rfmt>
  <rcc rId="6925" sId="1" odxf="1" dxf="1">
    <oc r="D83">
      <v>1</v>
    </oc>
    <nc r="D83"/>
    <odxf>
      <font>
        <b/>
        <sz val="11"/>
        <color theme="1"/>
        <family val="2"/>
      </font>
      <alignment vertical="center"/>
      <protection locked="0"/>
    </odxf>
    <ndxf>
      <font>
        <b val="0"/>
        <sz val="11"/>
        <color theme="1"/>
        <family val="2"/>
      </font>
      <alignment vertical="bottom"/>
      <protection locked="1"/>
    </ndxf>
  </rcc>
  <rfmt sheetId="1" sqref="E83" start="0" length="0">
    <dxf>
      <font>
        <b val="0"/>
        <sz val="11"/>
        <color theme="1"/>
        <family val="2"/>
      </font>
      <alignment vertical="bottom"/>
      <protection locked="1"/>
    </dxf>
  </rfmt>
  <rfmt sheetId="1" sqref="F83" start="0" length="0">
    <dxf>
      <font>
        <b val="0"/>
        <sz val="11"/>
        <color theme="1"/>
        <family val="2"/>
      </font>
      <alignment vertical="bottom"/>
      <protection locked="1"/>
    </dxf>
  </rfmt>
  <rfmt sheetId="1" sqref="G83" start="0" length="0">
    <dxf>
      <font>
        <b val="0"/>
        <sz val="11"/>
        <color theme="1"/>
        <family val="2"/>
      </font>
      <alignment vertical="bottom"/>
      <protection locked="1"/>
    </dxf>
  </rfmt>
  <rfmt sheetId="1" sqref="H83" start="0" length="0">
    <dxf>
      <font>
        <b val="0"/>
        <sz val="11"/>
        <color theme="1"/>
        <family val="2"/>
      </font>
      <alignment vertical="bottom"/>
      <protection locked="1"/>
    </dxf>
  </rfmt>
  <rfmt sheetId="1" sqref="I83" start="0" length="0">
    <dxf>
      <font>
        <b val="0"/>
        <sz val="11"/>
        <color theme="1"/>
        <family val="2"/>
      </font>
      <alignment vertical="bottom"/>
      <protection locked="1"/>
    </dxf>
  </rfmt>
  <rfmt sheetId="1" sqref="I84" start="0" length="0">
    <dxf>
      <font>
        <sz val="11"/>
        <color theme="1"/>
        <family val="2"/>
      </font>
    </dxf>
  </rfmt>
  <rfmt sheetId="1" sqref="I85" start="0" length="0">
    <dxf>
      <font>
        <sz val="11"/>
        <color theme="1"/>
        <family val="2"/>
      </font>
    </dxf>
  </rfmt>
  <rfmt sheetId="1" sqref="I86" start="0" length="0">
    <dxf>
      <font>
        <sz val="11"/>
        <color theme="1"/>
        <family val="2"/>
      </font>
    </dxf>
  </rfmt>
  <rfmt sheetId="1" sqref="I87" start="0" length="0">
    <dxf>
      <font>
        <sz val="11"/>
        <color theme="1"/>
        <family val="2"/>
      </font>
    </dxf>
  </rfmt>
  <rfmt sheetId="1" sqref="I88" start="0" length="0">
    <dxf>
      <font>
        <sz val="11"/>
        <color theme="1"/>
        <family val="2"/>
      </font>
    </dxf>
  </rfmt>
  <rfmt sheetId="1" sqref="I89" start="0" length="0">
    <dxf>
      <font>
        <sz val="11"/>
        <color theme="1"/>
        <family val="2"/>
      </font>
    </dxf>
  </rfmt>
  <rfmt sheetId="1" sqref="I90" start="0" length="0">
    <dxf>
      <font>
        <sz val="11"/>
        <color theme="1"/>
        <family val="2"/>
      </font>
    </dxf>
  </rfmt>
  <rfmt sheetId="1" sqref="I91" start="0" length="0">
    <dxf>
      <font>
        <sz val="11"/>
        <color theme="1"/>
        <family val="2"/>
      </font>
    </dxf>
  </rfmt>
  <rfmt sheetId="1" sqref="I92" start="0" length="0">
    <dxf>
      <font>
        <sz val="11"/>
        <color theme="1"/>
        <family val="2"/>
      </font>
    </dxf>
  </rfmt>
  <rfmt sheetId="1" sqref="I93" start="0" length="0">
    <dxf>
      <font>
        <sz val="11"/>
        <color theme="1"/>
        <family val="2"/>
      </font>
    </dxf>
  </rfmt>
  <rfmt sheetId="1" sqref="I94" start="0" length="0">
    <dxf>
      <font>
        <sz val="11"/>
        <color theme="1"/>
        <family val="2"/>
      </font>
    </dxf>
  </rfmt>
  <rfmt sheetId="1" sqref="I95" start="0" length="0">
    <dxf>
      <font>
        <sz val="11"/>
        <color theme="1"/>
        <family val="2"/>
      </font>
    </dxf>
  </rfmt>
  <rfmt sheetId="1" sqref="I96" start="0" length="0">
    <dxf>
      <font>
        <sz val="11"/>
        <color theme="1"/>
        <family val="2"/>
      </font>
    </dxf>
  </rfmt>
  <rfmt sheetId="1" sqref="Q69" start="0" length="0">
    <dxf>
      <alignment horizontal="general" vertical="bottom"/>
    </dxf>
  </rfmt>
  <rfmt sheetId="1" sqref="V69" start="0" length="0">
    <dxf>
      <alignment horizontal="general" vertical="bottom"/>
    </dxf>
  </rfmt>
  <rcc rId="6926" sId="1" odxf="1" dxf="1">
    <oc r="W69">
      <f>#REF!/1000</f>
    </oc>
    <nc r="W69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27" sId="1" odxf="1" dxf="1">
    <oc r="X69">
      <v>0</v>
    </oc>
    <nc r="X69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fmt sheetId="1" sqref="Q70" start="0" length="0">
    <dxf>
      <alignment horizontal="general" vertical="bottom"/>
    </dxf>
  </rfmt>
  <rfmt sheetId="1" sqref="V70" start="0" length="0">
    <dxf>
      <alignment horizontal="general" vertical="bottom"/>
    </dxf>
  </rfmt>
  <rcc rId="6928" sId="1" odxf="1" dxf="1">
    <oc r="W70">
      <f>#REF!/1000</f>
    </oc>
    <nc r="W70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29" sId="1" odxf="1" dxf="1">
    <oc r="X70">
      <f>#REF!/1000000</f>
    </oc>
    <nc r="X70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fmt sheetId="1" sqref="Q71" start="0" length="0">
    <dxf>
      <alignment horizontal="general" vertical="bottom"/>
    </dxf>
  </rfmt>
  <rfmt sheetId="1" sqref="V71" start="0" length="0">
    <dxf>
      <alignment horizontal="general" vertical="bottom"/>
    </dxf>
  </rfmt>
  <rcc rId="6930" sId="1" odxf="1" dxf="1">
    <oc r="W71">
      <f>#REF!/1000</f>
    </oc>
    <nc r="W71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31" sId="1" odxf="1" dxf="1">
    <oc r="X71">
      <f>#REF!/1000000</f>
    </oc>
    <nc r="X71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fmt sheetId="1" sqref="Q72" start="0" length="0">
    <dxf>
      <alignment horizontal="general" vertical="bottom"/>
    </dxf>
  </rfmt>
  <rfmt sheetId="1" sqref="V72" start="0" length="0">
    <dxf>
      <alignment horizontal="general" vertical="bottom"/>
    </dxf>
  </rfmt>
  <rcc rId="6932" sId="1" odxf="1" dxf="1">
    <oc r="W72">
      <f>#REF!/1000</f>
    </oc>
    <nc r="W72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33" sId="1" odxf="1" dxf="1">
    <oc r="X72">
      <f>#REF!/1000000</f>
    </oc>
    <nc r="X72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fmt sheetId="1" sqref="Q73" start="0" length="0">
    <dxf>
      <alignment horizontal="general" vertical="bottom"/>
    </dxf>
  </rfmt>
  <rfmt sheetId="1" sqref="V73" start="0" length="0">
    <dxf>
      <alignment horizontal="general" vertical="bottom"/>
    </dxf>
  </rfmt>
  <rcc rId="6934" sId="1" odxf="1" dxf="1">
    <oc r="W73">
      <f>#REF!/1000</f>
    </oc>
    <nc r="W73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35" sId="1" odxf="1" dxf="1">
    <oc r="X73">
      <f>#REF!/1000000</f>
    </oc>
    <nc r="X73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fmt sheetId="1" sqref="Q74" start="0" length="0">
    <dxf>
      <alignment horizontal="general" vertical="bottom"/>
    </dxf>
  </rfmt>
  <rcc rId="6936" sId="1" odxf="1" dxf="1">
    <oc r="V74" t="inlineStr">
      <is>
        <t>összesen</t>
      </is>
    </oc>
    <nc r="V74"/>
    <odxf>
      <alignment horizontal="center" vertical="top"/>
    </odxf>
    <ndxf>
      <alignment horizontal="general" vertical="bottom"/>
    </ndxf>
  </rcc>
  <rcc rId="6937" sId="1" odxf="1" dxf="1">
    <oc r="W74">
      <f>#REF!/1000</f>
    </oc>
    <nc r="W74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38" sId="1" odxf="1" dxf="1">
    <oc r="X74">
      <f>#REF!/1000000</f>
    </oc>
    <nc r="X74"/>
    <odxf>
      <numFmt numFmtId="167" formatCode="0.0"/>
      <fill>
        <patternFill patternType="solid">
          <bgColor rgb="FFFFC0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cc rId="6939" sId="1">
    <oc r="Y74">
      <f>X74/24</f>
    </oc>
    <nc r="Y74"/>
  </rcc>
  <rfmt sheetId="1" sqref="J75" start="0" length="0">
    <dxf>
      <font>
        <sz val="11"/>
        <color theme="1"/>
        <family val="2"/>
      </font>
    </dxf>
  </rfmt>
  <rfmt sheetId="1" sqref="K75" start="0" length="0">
    <dxf>
      <font>
        <sz val="11"/>
        <color theme="1"/>
        <family val="2"/>
      </font>
    </dxf>
  </rfmt>
  <rfmt sheetId="1" sqref="L75" start="0" length="0">
    <dxf>
      <font>
        <sz val="11"/>
        <color theme="1"/>
        <family val="2"/>
      </font>
    </dxf>
  </rfmt>
  <rfmt sheetId="1" sqref="M75" start="0" length="0">
    <dxf>
      <font>
        <sz val="11"/>
        <color theme="1"/>
        <family val="2"/>
      </font>
    </dxf>
  </rfmt>
  <rfmt sheetId="1" sqref="N75" start="0" length="0">
    <dxf>
      <font>
        <sz val="11"/>
        <color theme="1"/>
        <family val="2"/>
      </font>
    </dxf>
  </rfmt>
  <rfmt sheetId="1" sqref="O75" start="0" length="0">
    <dxf>
      <font>
        <sz val="11"/>
        <color theme="1"/>
        <family val="2"/>
      </font>
    </dxf>
  </rfmt>
  <rfmt sheetId="1" sqref="P75" start="0" length="0">
    <dxf>
      <font>
        <sz val="11"/>
        <color theme="1"/>
        <family val="2"/>
      </font>
    </dxf>
  </rfmt>
  <rfmt sheetId="1" sqref="Q75" start="0" length="0">
    <dxf>
      <alignment horizontal="general" vertical="bottom"/>
    </dxf>
  </rfmt>
  <rfmt sheetId="1" sqref="V75" start="0" length="0">
    <dxf>
      <alignment horizontal="general" vertical="bottom"/>
    </dxf>
  </rfmt>
  <rcc rId="6940" sId="1" odxf="1" dxf="1">
    <oc r="W75">
      <f>SUM(W69:W74)</f>
    </oc>
    <nc r="W75"/>
    <odxf>
      <numFmt numFmtId="167" formatCode="0.0"/>
      <alignment horizontal="center" vertical="top"/>
    </odxf>
    <ndxf>
      <numFmt numFmtId="0" formatCode="General"/>
      <alignment horizontal="general" vertical="bottom"/>
    </ndxf>
  </rcc>
  <rfmt sheetId="1" sqref="X75" start="0" length="0">
    <dxf>
      <alignment horizontal="general" vertical="bottom"/>
    </dxf>
  </rfmt>
  <rfmt sheetId="1" sqref="J76" start="0" length="0">
    <dxf>
      <font>
        <sz val="11"/>
        <color theme="1"/>
        <family val="2"/>
      </font>
    </dxf>
  </rfmt>
  <rfmt sheetId="1" sqref="K76" start="0" length="0">
    <dxf>
      <font>
        <sz val="11"/>
        <color theme="1"/>
        <family val="2"/>
      </font>
    </dxf>
  </rfmt>
  <rfmt sheetId="1" sqref="L76" start="0" length="0">
    <dxf>
      <font>
        <sz val="11"/>
        <color theme="1"/>
        <family val="2"/>
      </font>
    </dxf>
  </rfmt>
  <rfmt sheetId="1" sqref="M76" start="0" length="0">
    <dxf>
      <font>
        <sz val="11"/>
        <color theme="1"/>
        <family val="2"/>
      </font>
    </dxf>
  </rfmt>
  <rfmt sheetId="1" sqref="N76" start="0" length="0">
    <dxf>
      <font>
        <sz val="11"/>
        <color theme="1"/>
        <family val="2"/>
      </font>
    </dxf>
  </rfmt>
  <rfmt sheetId="1" sqref="O76" start="0" length="0">
    <dxf>
      <font>
        <sz val="11"/>
        <color theme="1"/>
        <family val="2"/>
      </font>
    </dxf>
  </rfmt>
  <rfmt sheetId="1" sqref="P76" start="0" length="0">
    <dxf>
      <font>
        <sz val="11"/>
        <color theme="1"/>
        <family val="2"/>
      </font>
    </dxf>
  </rfmt>
  <rfmt sheetId="1" sqref="Q76" start="0" length="0">
    <dxf>
      <alignment horizontal="general" vertical="bottom"/>
    </dxf>
  </rfmt>
  <rfmt sheetId="1" sqref="V76" start="0" length="0">
    <dxf>
      <alignment horizontal="general" vertical="bottom"/>
    </dxf>
  </rfmt>
  <rcc rId="6941" sId="1" odxf="1" dxf="1">
    <oc r="W76">
      <f>#REF!/1000</f>
    </oc>
    <nc r="W76"/>
    <odxf>
      <font>
        <b/>
        <sz val="11"/>
        <color theme="1"/>
        <family val="2"/>
      </font>
      <numFmt numFmtId="167" formatCode="0.0"/>
      <fill>
        <patternFill patternType="solid">
          <bgColor rgb="FFFFFF00"/>
        </patternFill>
      </fill>
      <alignment horizontal="center" vertical="top"/>
    </odxf>
    <ndxf>
      <font>
        <b val="0"/>
        <sz val="11"/>
        <color theme="1"/>
        <family val="2"/>
      </font>
      <numFmt numFmtId="0" formatCode="General"/>
      <fill>
        <patternFill patternType="none">
          <bgColor indexed="65"/>
        </patternFill>
      </fill>
      <alignment horizontal="general" vertical="bottom"/>
    </ndxf>
  </rcc>
  <rcc rId="6942" sId="1" odxf="1" dxf="1">
    <oc r="X76">
      <f>SUM(X69:X74)</f>
    </oc>
    <nc r="X76"/>
    <odxf>
      <numFmt numFmtId="167" formatCode="0.0"/>
      <alignment horizontal="center" vertical="top"/>
    </odxf>
    <ndxf>
      <numFmt numFmtId="0" formatCode="General"/>
      <alignment horizontal="general" vertical="bottom"/>
    </ndxf>
  </rcc>
  <rfmt sheetId="1" sqref="J77" start="0" length="0">
    <dxf>
      <font>
        <sz val="11"/>
        <color theme="1"/>
        <family val="2"/>
      </font>
    </dxf>
  </rfmt>
  <rfmt sheetId="1" sqref="K77" start="0" length="0">
    <dxf>
      <font>
        <sz val="11"/>
        <color theme="1"/>
        <family val="2"/>
      </font>
    </dxf>
  </rfmt>
  <rfmt sheetId="1" sqref="L77" start="0" length="0">
    <dxf>
      <font>
        <sz val="11"/>
        <color theme="1"/>
        <family val="2"/>
      </font>
    </dxf>
  </rfmt>
  <rfmt sheetId="1" sqref="M77" start="0" length="0">
    <dxf>
      <font>
        <sz val="11"/>
        <color theme="1"/>
        <family val="2"/>
      </font>
    </dxf>
  </rfmt>
  <rfmt sheetId="1" sqref="N77" start="0" length="0">
    <dxf>
      <font>
        <sz val="11"/>
        <color theme="1"/>
        <family val="2"/>
      </font>
    </dxf>
  </rfmt>
  <rfmt sheetId="1" sqref="O77" start="0" length="0">
    <dxf>
      <font>
        <sz val="11"/>
        <color theme="1"/>
        <family val="2"/>
      </font>
    </dxf>
  </rfmt>
  <rfmt sheetId="1" sqref="P77" start="0" length="0">
    <dxf>
      <font>
        <sz val="11"/>
        <color theme="1"/>
        <family val="2"/>
      </font>
    </dxf>
  </rfmt>
  <rfmt sheetId="1" sqref="Q77" start="0" length="0">
    <dxf>
      <alignment horizontal="general" vertical="bottom"/>
    </dxf>
  </rfmt>
  <rfmt sheetId="1" sqref="V77" start="0" length="0">
    <dxf>
      <alignment horizontal="general" vertical="bottom"/>
    </dxf>
  </rfmt>
  <rfmt sheetId="1" sqref="W77" start="0" length="0">
    <dxf>
      <font>
        <b val="0"/>
        <sz val="11"/>
        <color theme="1"/>
        <family val="2"/>
      </font>
      <numFmt numFmtId="0" formatCode="General"/>
      <alignment horizontal="general" vertical="bottom"/>
    </dxf>
  </rfmt>
  <rfmt sheetId="1" sqref="X77" start="0" length="0">
    <dxf>
      <alignment horizontal="general" vertical="bottom"/>
    </dxf>
  </rfmt>
  <rfmt sheetId="1" sqref="J78" start="0" length="0">
    <dxf>
      <font>
        <sz val="11"/>
        <color theme="1"/>
        <family val="2"/>
      </font>
    </dxf>
  </rfmt>
  <rfmt sheetId="1" sqref="K78" start="0" length="0">
    <dxf>
      <font>
        <sz val="11"/>
        <color theme="1"/>
        <family val="2"/>
      </font>
    </dxf>
  </rfmt>
  <rfmt sheetId="1" sqref="L78" start="0" length="0">
    <dxf>
      <font>
        <sz val="11"/>
        <color theme="1"/>
        <family val="2"/>
      </font>
    </dxf>
  </rfmt>
  <rfmt sheetId="1" sqref="M78" start="0" length="0">
    <dxf>
      <font>
        <sz val="11"/>
        <color theme="1"/>
        <family val="2"/>
      </font>
    </dxf>
  </rfmt>
  <rfmt sheetId="1" sqref="N78" start="0" length="0">
    <dxf>
      <font>
        <sz val="11"/>
        <color theme="1"/>
        <family val="2"/>
      </font>
    </dxf>
  </rfmt>
  <rfmt sheetId="1" sqref="O78" start="0" length="0">
    <dxf>
      <font>
        <sz val="11"/>
        <color theme="1"/>
        <family val="2"/>
      </font>
    </dxf>
  </rfmt>
  <rfmt sheetId="1" sqref="P78" start="0" length="0">
    <dxf>
      <font>
        <sz val="11"/>
        <color theme="1"/>
        <family val="2"/>
      </font>
    </dxf>
  </rfmt>
  <rfmt sheetId="1" sqref="Q78" start="0" length="0">
    <dxf>
      <alignment horizontal="general" vertical="bottom"/>
    </dxf>
  </rfmt>
  <rcc rId="6943" sId="1" odxf="1" dxf="1">
    <oc r="V78" t="inlineStr">
      <is>
        <t>Összesen betáplálási pont</t>
      </is>
    </oc>
    <nc r="V78"/>
    <odxf>
      <alignment horizontal="center" vertical="top"/>
    </odxf>
    <ndxf>
      <alignment horizontal="general" vertical="bottom"/>
    </ndxf>
  </rcc>
  <rcc rId="6944" sId="1" odxf="1" dxf="1">
    <oc r="W78">
      <f>SUM(#REF!)+W74-W73</f>
    </oc>
    <nc r="W78"/>
    <odxf>
      <font>
        <b/>
        <sz val="11"/>
        <color theme="1"/>
        <family val="2"/>
      </font>
      <numFmt numFmtId="167" formatCode="0.0"/>
      <alignment horizontal="center" vertical="top"/>
    </odxf>
    <ndxf>
      <font>
        <b val="0"/>
        <sz val="11"/>
        <color theme="1"/>
        <family val="2"/>
      </font>
      <numFmt numFmtId="0" formatCode="General"/>
      <alignment horizontal="general" vertical="bottom"/>
    </ndxf>
  </rcc>
  <rfmt sheetId="1" sqref="X78" start="0" length="0">
    <dxf>
      <alignment horizontal="general" vertical="bottom"/>
    </dxf>
  </rfmt>
  <rfmt sheetId="1" sqref="J79" start="0" length="0">
    <dxf>
      <font>
        <sz val="11"/>
        <color theme="1"/>
        <family val="2"/>
      </font>
    </dxf>
  </rfmt>
  <rfmt sheetId="1" sqref="K79" start="0" length="0">
    <dxf>
      <font>
        <sz val="11"/>
        <color theme="1"/>
        <family val="2"/>
      </font>
    </dxf>
  </rfmt>
  <rfmt sheetId="1" sqref="L79" start="0" length="0">
    <dxf>
      <font>
        <sz val="11"/>
        <color theme="1"/>
        <family val="2"/>
      </font>
    </dxf>
  </rfmt>
  <rfmt sheetId="1" sqref="M79" start="0" length="0">
    <dxf>
      <font>
        <sz val="11"/>
        <color theme="1"/>
        <family val="2"/>
      </font>
    </dxf>
  </rfmt>
  <rfmt sheetId="1" sqref="N79" start="0" length="0">
    <dxf>
      <font>
        <sz val="11"/>
        <color theme="1"/>
        <family val="2"/>
      </font>
    </dxf>
  </rfmt>
  <rfmt sheetId="1" sqref="O79" start="0" length="0">
    <dxf>
      <font>
        <sz val="11"/>
        <color theme="1"/>
        <family val="2"/>
      </font>
    </dxf>
  </rfmt>
  <rfmt sheetId="1" sqref="P79" start="0" length="0">
    <dxf>
      <font>
        <sz val="11"/>
        <color theme="1"/>
        <family val="2"/>
      </font>
    </dxf>
  </rfmt>
  <rfmt sheetId="1" sqref="Q79" start="0" length="0">
    <dxf>
      <alignment horizontal="general" vertical="bottom"/>
    </dxf>
  </rfmt>
  <rfmt sheetId="1" sqref="V79" start="0" length="0">
    <dxf>
      <alignment horizontal="general" vertical="bottom"/>
    </dxf>
  </rfmt>
  <rfmt sheetId="1" sqref="X79" start="0" length="0">
    <dxf>
      <alignment horizontal="general" vertical="bottom"/>
    </dxf>
  </rfmt>
  <rfmt sheetId="1" sqref="J80" start="0" length="0">
    <dxf>
      <font>
        <sz val="11"/>
        <color theme="1"/>
        <family val="2"/>
      </font>
    </dxf>
  </rfmt>
  <rfmt sheetId="1" sqref="K80" start="0" length="0">
    <dxf>
      <font>
        <sz val="11"/>
        <color theme="1"/>
        <family val="2"/>
      </font>
    </dxf>
  </rfmt>
  <rfmt sheetId="1" sqref="L80" start="0" length="0">
    <dxf>
      <font>
        <sz val="11"/>
        <color theme="1"/>
        <family val="2"/>
      </font>
    </dxf>
  </rfmt>
  <rfmt sheetId="1" sqref="M80" start="0" length="0">
    <dxf>
      <font>
        <sz val="11"/>
        <color theme="1"/>
        <family val="2"/>
      </font>
    </dxf>
  </rfmt>
  <rfmt sheetId="1" sqref="N80" start="0" length="0">
    <dxf>
      <font>
        <sz val="11"/>
        <color theme="1"/>
        <family val="2"/>
      </font>
    </dxf>
  </rfmt>
  <rfmt sheetId="1" sqref="O80" start="0" length="0">
    <dxf>
      <font>
        <sz val="11"/>
        <color theme="1"/>
        <family val="2"/>
      </font>
    </dxf>
  </rfmt>
  <rfmt sheetId="1" sqref="P80" start="0" length="0">
    <dxf>
      <font>
        <sz val="11"/>
        <color theme="1"/>
        <family val="2"/>
      </font>
    </dxf>
  </rfmt>
  <rfmt sheetId="1" sqref="Q80" start="0" length="0">
    <dxf>
      <alignment horizontal="general" vertical="bottom"/>
    </dxf>
  </rfmt>
  <rfmt sheetId="1" sqref="V80" start="0" length="0">
    <dxf>
      <alignment horizontal="general" vertical="bottom"/>
    </dxf>
  </rfmt>
  <rfmt sheetId="1" sqref="W80" start="0" length="0">
    <dxf>
      <alignment horizontal="general" vertical="bottom"/>
    </dxf>
  </rfmt>
  <rfmt sheetId="1" sqref="X80" start="0" length="0">
    <dxf>
      <alignment horizontal="general" vertical="bottom"/>
    </dxf>
  </rfmt>
  <rfmt sheetId="1" sqref="J81" start="0" length="0">
    <dxf>
      <font>
        <b val="0"/>
        <sz val="11"/>
        <color theme="1"/>
        <family val="2"/>
      </font>
      <alignment vertical="bottom"/>
      <protection locked="1"/>
    </dxf>
  </rfmt>
  <rfmt sheetId="1" sqref="K81" start="0" length="0">
    <dxf>
      <font>
        <b val="0"/>
        <sz val="11"/>
        <color theme="1"/>
        <family val="2"/>
      </font>
      <alignment vertical="bottom"/>
      <protection locked="1"/>
    </dxf>
  </rfmt>
  <rfmt sheetId="1" sqref="L81" start="0" length="0">
    <dxf>
      <font>
        <b val="0"/>
        <sz val="11"/>
        <color theme="1"/>
        <family val="2"/>
      </font>
      <alignment vertical="bottom"/>
      <protection locked="1"/>
    </dxf>
  </rfmt>
  <rfmt sheetId="1" sqref="M81" start="0" length="0">
    <dxf>
      <font>
        <b val="0"/>
        <sz val="11"/>
        <color theme="1"/>
        <family val="2"/>
      </font>
      <alignment vertical="bottom"/>
      <protection locked="1"/>
    </dxf>
  </rfmt>
  <rfmt sheetId="1" sqref="N81" start="0" length="0">
    <dxf>
      <font>
        <b val="0"/>
        <sz val="11"/>
        <color theme="1"/>
        <family val="2"/>
      </font>
      <alignment vertical="bottom"/>
      <protection locked="1"/>
    </dxf>
  </rfmt>
  <rfmt sheetId="1" sqref="O81" start="0" length="0">
    <dxf>
      <font>
        <b val="0"/>
        <sz val="11"/>
        <color theme="1"/>
        <family val="2"/>
      </font>
      <alignment vertical="bottom"/>
      <protection locked="1"/>
    </dxf>
  </rfmt>
  <rfmt sheetId="1" sqref="P81" start="0" length="0">
    <dxf>
      <font>
        <b val="0"/>
        <sz val="11"/>
        <color theme="1"/>
        <family val="2"/>
      </font>
      <alignment vertical="bottom"/>
      <protection locked="1"/>
    </dxf>
  </rfmt>
  <rcc rId="6945" sId="1" odxf="1" dxf="1">
    <oc r="Q81" t="inlineStr">
      <is>
        <t>1.</t>
      </is>
    </oc>
    <nc r="Q81"/>
    <odxf>
      <alignment horizontal="center"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top/>
        <bottom/>
      </border>
    </ndxf>
  </rcc>
  <rcc rId="6946" sId="1" odxf="1" dxf="1">
    <oc r="R81" t="inlineStr">
      <is>
        <t>HABEREGD1IIN</t>
      </is>
    </oc>
    <nc r="R81"/>
    <odxf>
      <alignment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vertical="bottom"/>
      <border outline="0">
        <left/>
        <top/>
        <bottom/>
      </border>
    </ndxf>
  </rcc>
  <rcc rId="6947" sId="1" odxf="1" dxf="1">
    <oc r="S81" t="inlineStr">
      <is>
        <t>21Z000000000139O</t>
      </is>
    </oc>
    <nc r="S81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cc rId="6948" sId="1" odxf="1" dxf="1">
    <oc r="T81" t="inlineStr">
      <is>
        <t>Beregdaróc 1400 (UA&gt;HU)</t>
      </is>
    </oc>
    <nc r="T81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fmt sheetId="1" sqref="U81" start="0" length="0">
    <dxf>
      <alignment horizontal="general" vertical="bottom" indent="0"/>
      <border outline="0">
        <right/>
        <top/>
        <bottom/>
      </border>
    </dxf>
  </rfmt>
  <rcc rId="6949" sId="1" odxf="1" dxf="1">
    <oc r="V81" t="inlineStr">
      <is>
        <t>Hajdúszoboszló</t>
      </is>
    </oc>
    <nc r="V81"/>
    <odxf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right/>
        <top/>
        <bottom/>
      </border>
    </ndxf>
  </rcc>
  <rcc rId="6950" sId="1" odxf="1" dxf="1">
    <oc r="W81" t="inlineStr">
      <is>
        <t>hazai firm</t>
      </is>
    </oc>
    <nc r="W81"/>
    <odxf>
      <alignment horizontal="center" vertical="center"/>
      <border outline="0"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top/>
        <bottom/>
      </border>
    </ndxf>
  </rcc>
  <rcc rId="6951" sId="1" odxf="1" dxf="1">
    <oc r="X81">
      <f>#REF!/1000000</f>
    </oc>
    <nc r="X81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cc rId="6952" sId="1" odxf="1" dxf="1">
    <oc r="Y81">
      <v>40</v>
    </oc>
    <nc r="Y81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53" sId="1" odxf="1" dxf="1">
    <oc r="Z81">
      <v>70</v>
    </oc>
    <nc r="Z81"/>
    <odxf>
      <font>
        <b/>
        <sz val="11"/>
        <color theme="1"/>
        <family val="2"/>
      </font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font>
        <b val="0"/>
        <sz val="11"/>
        <color theme="1"/>
        <family val="2"/>
      </font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54" sId="1" odxf="1" dxf="1">
    <oc r="AA81">
      <v>40</v>
    </oc>
    <nc r="AA81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55" sId="1" odxf="1" s="1" dxf="1">
    <oc r="AB81" t="inlineStr">
      <is>
        <t xml:space="preserve"> </t>
      </is>
    </oc>
    <nc r="AB81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odxf>
    <ndxf>
      <alignment horizontal="general" vertical="bottom" wrapText="0"/>
      <border outline="0">
        <left/>
        <right/>
      </border>
    </ndxf>
  </rcc>
  <rfmt sheetId="1" sqref="AC81" start="0" length="0">
    <dxf>
      <font>
        <b val="0"/>
        <sz val="11"/>
        <color theme="1"/>
        <family val="2"/>
      </font>
      <alignment vertical="bottom"/>
      <protection locked="1"/>
    </dxf>
  </rfmt>
  <rfmt sheetId="1" sqref="AD81" start="0" length="0">
    <dxf>
      <font>
        <b val="0"/>
        <sz val="11"/>
        <color theme="1"/>
        <family val="2"/>
      </font>
      <alignment vertical="bottom"/>
      <protection locked="1"/>
    </dxf>
  </rfmt>
  <rfmt sheetId="1" sqref="AE81" start="0" length="0">
    <dxf>
      <font>
        <b val="0"/>
        <sz val="11"/>
        <color theme="1"/>
        <family val="2"/>
      </font>
      <alignment vertical="bottom"/>
      <protection locked="1"/>
    </dxf>
  </rfmt>
  <rfmt sheetId="1" sqref="AF81" start="0" length="0">
    <dxf>
      <font>
        <b val="0"/>
        <sz val="11"/>
        <color theme="1"/>
        <family val="2"/>
      </font>
      <alignment vertical="bottom"/>
      <protection locked="1"/>
    </dxf>
  </rfmt>
  <rfmt sheetId="1" sqref="AG81" start="0" length="0">
    <dxf>
      <font>
        <b val="0"/>
        <sz val="11"/>
        <color theme="1"/>
        <family val="2"/>
      </font>
      <alignment vertical="bottom"/>
      <protection locked="1"/>
    </dxf>
  </rfmt>
  <rfmt sheetId="1" sqref="AH81" start="0" length="0">
    <dxf>
      <font>
        <b val="0"/>
        <sz val="11"/>
        <color theme="1"/>
        <family val="2"/>
      </font>
      <alignment vertical="bottom"/>
      <protection locked="1"/>
    </dxf>
  </rfmt>
  <rfmt sheetId="1" sqref="J82" start="0" length="0">
    <dxf>
      <font>
        <b val="0"/>
        <sz val="11"/>
        <color theme="1"/>
        <family val="2"/>
      </font>
      <alignment vertical="bottom"/>
      <protection locked="1"/>
    </dxf>
  </rfmt>
  <rfmt sheetId="1" sqref="K82" start="0" length="0">
    <dxf>
      <font>
        <b val="0"/>
        <sz val="11"/>
        <color theme="1"/>
        <family val="2"/>
      </font>
      <alignment vertical="bottom"/>
      <protection locked="1"/>
    </dxf>
  </rfmt>
  <rfmt sheetId="1" sqref="L82" start="0" length="0">
    <dxf>
      <font>
        <b val="0"/>
        <sz val="11"/>
        <color theme="1"/>
        <family val="2"/>
      </font>
      <alignment vertical="bottom"/>
      <protection locked="1"/>
    </dxf>
  </rfmt>
  <rfmt sheetId="1" sqref="M82" start="0" length="0">
    <dxf>
      <font>
        <b val="0"/>
        <sz val="11"/>
        <color theme="1"/>
        <family val="2"/>
      </font>
      <alignment vertical="bottom"/>
      <protection locked="1"/>
    </dxf>
  </rfmt>
  <rfmt sheetId="1" sqref="N82" start="0" length="0">
    <dxf>
      <font>
        <b val="0"/>
        <sz val="11"/>
        <color theme="1"/>
        <family val="2"/>
      </font>
      <alignment vertical="bottom"/>
      <protection locked="1"/>
    </dxf>
  </rfmt>
  <rfmt sheetId="1" sqref="O82" start="0" length="0">
    <dxf>
      <font>
        <b val="0"/>
        <sz val="11"/>
        <color theme="1"/>
        <family val="2"/>
      </font>
      <alignment vertical="bottom"/>
      <protection locked="1"/>
    </dxf>
  </rfmt>
  <rfmt sheetId="1" sqref="P82" start="0" length="0">
    <dxf>
      <font>
        <b val="0"/>
        <sz val="11"/>
        <color theme="1"/>
        <family val="2"/>
      </font>
      <alignment vertical="bottom"/>
      <protection locked="1"/>
    </dxf>
  </rfmt>
  <rcc rId="6956" sId="1" odxf="1" dxf="1">
    <oc r="Q82" t="inlineStr">
      <is>
        <t>1.</t>
      </is>
    </oc>
    <nc r="Q82"/>
    <odxf>
      <alignment horizontal="center"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top/>
        <bottom/>
      </border>
    </ndxf>
  </rcc>
  <rcc rId="6957" sId="1" odxf="1" dxf="1">
    <oc r="R82" t="inlineStr">
      <is>
        <t>HABEREGD1IIN</t>
      </is>
    </oc>
    <nc r="R82"/>
    <odxf>
      <alignment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vertical="bottom"/>
      <border outline="0">
        <left/>
        <top/>
        <bottom/>
      </border>
    </ndxf>
  </rcc>
  <rcc rId="6958" sId="1" odxf="1" dxf="1">
    <oc r="S82" t="inlineStr">
      <is>
        <t>21Z000000000139O</t>
      </is>
    </oc>
    <nc r="S82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cc rId="6959" sId="1" odxf="1" dxf="1">
    <oc r="T82" t="inlineStr">
      <is>
        <t>Beregdaróc 1400 (UA&gt;HU)</t>
      </is>
    </oc>
    <nc r="T82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fmt sheetId="1" sqref="U82" start="0" length="0">
    <dxf>
      <alignment horizontal="general" vertical="bottom" indent="0"/>
      <border outline="0">
        <right/>
        <top/>
        <bottom/>
      </border>
    </dxf>
  </rfmt>
  <rcc rId="6960" sId="1" odxf="1" dxf="1">
    <oc r="V82" t="inlineStr">
      <is>
        <t>Hajdúszoboszló</t>
      </is>
    </oc>
    <nc r="V82"/>
    <odxf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right/>
        <top/>
        <bottom/>
      </border>
    </ndxf>
  </rcc>
  <rcc rId="6961" sId="1" odxf="1" dxf="1">
    <oc r="W82" t="inlineStr">
      <is>
        <t>hazai megszakítható</t>
      </is>
    </oc>
    <nc r="W82"/>
    <odxf>
      <alignment horizontal="center" vertical="center"/>
      <border outline="0"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top/>
        <bottom/>
      </border>
    </ndxf>
  </rcc>
  <rcc rId="6962" sId="1" odxf="1" dxf="1">
    <oc r="X82">
      <f>#REF!/1000000</f>
    </oc>
    <nc r="X82"/>
    <odxf>
      <numFmt numFmtId="167" formatCode="0.0"/>
      <fill>
        <patternFill patternType="solid">
          <bgColor rgb="FFFFFF00"/>
        </patternFill>
      </fill>
      <alignment horizontal="center" vertical="top"/>
    </odxf>
    <ndxf>
      <numFmt numFmtId="0" formatCode="General"/>
      <fill>
        <patternFill patternType="none">
          <bgColor indexed="65"/>
        </patternFill>
      </fill>
      <alignment horizontal="general" vertical="bottom"/>
    </ndxf>
  </rcc>
  <rcc rId="6963" sId="1" odxf="1" dxf="1">
    <oc r="Y82">
      <v>40</v>
    </oc>
    <nc r="Y82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64" sId="1" odxf="1" dxf="1">
    <oc r="Z82">
      <v>70</v>
    </oc>
    <nc r="Z82"/>
    <odxf>
      <font>
        <b/>
        <sz val="11"/>
        <color theme="1"/>
        <family val="2"/>
      </font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font>
        <b val="0"/>
        <sz val="11"/>
        <color theme="1"/>
        <family val="2"/>
      </font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65" sId="1" odxf="1" dxf="1">
    <oc r="AA82">
      <v>40</v>
    </oc>
    <nc r="AA82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66" sId="1" odxf="1" s="1" dxf="1">
    <oc r="AB82" t="inlineStr">
      <is>
        <t xml:space="preserve"> </t>
      </is>
    </oc>
    <nc r="AB82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odxf>
    <ndxf>
      <alignment horizontal="general" vertical="bottom" wrapText="0"/>
      <border outline="0">
        <left/>
        <right/>
      </border>
    </ndxf>
  </rcc>
  <rfmt sheetId="1" sqref="AC82" start="0" length="0">
    <dxf>
      <font>
        <b val="0"/>
        <sz val="11"/>
        <color theme="1"/>
        <family val="2"/>
      </font>
      <alignment vertical="bottom"/>
      <protection locked="1"/>
    </dxf>
  </rfmt>
  <rfmt sheetId="1" sqref="AD82" start="0" length="0">
    <dxf>
      <font>
        <b val="0"/>
        <sz val="11"/>
        <color theme="1"/>
        <family val="2"/>
      </font>
      <alignment vertical="bottom"/>
      <protection locked="1"/>
    </dxf>
  </rfmt>
  <rfmt sheetId="1" sqref="AE82" start="0" length="0">
    <dxf>
      <font>
        <b val="0"/>
        <sz val="11"/>
        <color theme="1"/>
        <family val="2"/>
      </font>
      <alignment vertical="bottom"/>
      <protection locked="1"/>
    </dxf>
  </rfmt>
  <rfmt sheetId="1" sqref="AF82" start="0" length="0">
    <dxf>
      <font>
        <b val="0"/>
        <sz val="11"/>
        <color theme="1"/>
        <family val="2"/>
      </font>
      <alignment vertical="bottom"/>
      <protection locked="1"/>
    </dxf>
  </rfmt>
  <rfmt sheetId="1" sqref="AG82" start="0" length="0">
    <dxf>
      <font>
        <b val="0"/>
        <sz val="11"/>
        <color theme="1"/>
        <family val="2"/>
      </font>
      <alignment vertical="bottom"/>
      <protection locked="1"/>
    </dxf>
  </rfmt>
  <rfmt sheetId="1" sqref="AH82" start="0" length="0">
    <dxf>
      <font>
        <b val="0"/>
        <sz val="11"/>
        <color theme="1"/>
        <family val="2"/>
      </font>
      <alignment vertical="bottom"/>
      <protection locked="1"/>
    </dxf>
  </rfmt>
  <rfmt sheetId="1" sqref="J83" start="0" length="0">
    <dxf>
      <font>
        <b val="0"/>
        <sz val="11"/>
        <color theme="1"/>
        <family val="2"/>
      </font>
      <alignment vertical="bottom"/>
      <protection locked="1"/>
    </dxf>
  </rfmt>
  <rfmt sheetId="1" sqref="K83" start="0" length="0">
    <dxf>
      <font>
        <b val="0"/>
        <sz val="11"/>
        <color theme="1"/>
        <family val="2"/>
      </font>
      <alignment vertical="bottom"/>
      <protection locked="1"/>
    </dxf>
  </rfmt>
  <rfmt sheetId="1" sqref="L83" start="0" length="0">
    <dxf>
      <font>
        <b val="0"/>
        <sz val="11"/>
        <color theme="1"/>
        <family val="2"/>
      </font>
      <alignment vertical="bottom"/>
      <protection locked="1"/>
    </dxf>
  </rfmt>
  <rfmt sheetId="1" sqref="M83" start="0" length="0">
    <dxf>
      <font>
        <b val="0"/>
        <sz val="11"/>
        <color theme="1"/>
        <family val="2"/>
      </font>
      <alignment vertical="bottom"/>
      <protection locked="1"/>
    </dxf>
  </rfmt>
  <rfmt sheetId="1" sqref="N83" start="0" length="0">
    <dxf>
      <font>
        <b val="0"/>
        <sz val="11"/>
        <color theme="1"/>
        <family val="2"/>
      </font>
      <alignment vertical="bottom"/>
      <protection locked="1"/>
    </dxf>
  </rfmt>
  <rfmt sheetId="1" sqref="O83" start="0" length="0">
    <dxf>
      <font>
        <b val="0"/>
        <sz val="11"/>
        <color theme="1"/>
        <family val="2"/>
      </font>
      <alignment vertical="bottom"/>
      <protection locked="1"/>
    </dxf>
  </rfmt>
  <rfmt sheetId="1" sqref="P83" start="0" length="0">
    <dxf>
      <font>
        <b val="0"/>
        <sz val="11"/>
        <color theme="1"/>
        <family val="2"/>
      </font>
      <alignment vertical="bottom"/>
      <protection locked="1"/>
    </dxf>
  </rfmt>
  <rcc rId="6967" sId="1" odxf="1" dxf="1">
    <oc r="Q83" t="inlineStr">
      <is>
        <t>1.</t>
      </is>
    </oc>
    <nc r="Q83"/>
    <odxf>
      <alignment horizontal="center"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top/>
        <bottom/>
      </border>
    </ndxf>
  </rcc>
  <rcc rId="6968" sId="1" odxf="1" dxf="1">
    <oc r="R83" t="inlineStr">
      <is>
        <t>HABEREGD1IIN</t>
      </is>
    </oc>
    <nc r="R83"/>
    <odxf>
      <alignment vertical="center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odxf>
    <ndxf>
      <alignment vertical="bottom"/>
      <border outline="0">
        <left/>
        <top/>
        <bottom/>
      </border>
    </ndxf>
  </rcc>
  <rcc rId="6969" sId="1" odxf="1" dxf="1">
    <oc r="S83" t="inlineStr">
      <is>
        <t>21Z000000000139O</t>
      </is>
    </oc>
    <nc r="S83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cc rId="6970" sId="1" odxf="1" dxf="1">
    <oc r="T83" t="inlineStr">
      <is>
        <t>Beregdaróc 1400 (UA&gt;HU)</t>
      </is>
    </oc>
    <nc r="T83"/>
    <odxf>
      <alignment horizontal="left" vertical="center" indent="1"/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 indent="0"/>
      <border outline="0">
        <right/>
        <top/>
        <bottom/>
      </border>
    </ndxf>
  </rcc>
  <rfmt sheetId="1" sqref="U83" start="0" length="0">
    <dxf>
      <alignment horizontal="general" vertical="bottom" indent="0"/>
      <border outline="0">
        <right/>
        <top/>
        <bottom/>
      </border>
    </dxf>
  </rfmt>
  <rcc rId="6971" sId="1" odxf="1" dxf="1">
    <oc r="V83" t="inlineStr">
      <is>
        <t>Hajdúszoboszló</t>
      </is>
    </oc>
    <nc r="V83"/>
    <odxf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left/>
        <right/>
        <top/>
        <bottom/>
      </border>
    </ndxf>
  </rcc>
  <rcc rId="6972" sId="1" odxf="1" dxf="1">
    <oc r="W83" t="inlineStr">
      <is>
        <t>tranzit</t>
      </is>
    </oc>
    <nc r="W83"/>
    <odxf>
      <alignment horizontal="center" vertical="center"/>
      <border outline="0">
        <top style="medium">
          <color indexed="64"/>
        </top>
        <bottom style="thin">
          <color indexed="64"/>
        </bottom>
      </border>
    </odxf>
    <ndxf>
      <alignment horizontal="general" vertical="bottom"/>
      <border outline="0">
        <top/>
        <bottom/>
      </border>
    </ndxf>
  </rcc>
  <rcc rId="6973" sId="1" odxf="1" dxf="1">
    <oc r="X83" t="inlineStr">
      <is>
        <t>Mérőállomás</t>
      </is>
    </oc>
    <nc r="X83"/>
    <odxf>
      <alignment horizontal="center" vertical="center"/>
      <border outline="0">
        <left style="medium">
          <color indexed="64"/>
        </left>
        <top style="medium">
          <color indexed="64"/>
        </top>
      </border>
      <protection locked="0"/>
    </odxf>
    <ndxf>
      <alignment horizontal="general" vertical="bottom"/>
      <border outline="0">
        <left/>
        <top/>
      </border>
      <protection locked="1"/>
    </ndxf>
  </rcc>
  <rcc rId="6974" sId="1" odxf="1" dxf="1">
    <oc r="Y83">
      <v>40</v>
    </oc>
    <nc r="Y83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75" sId="1" odxf="1" dxf="1">
    <oc r="Z83">
      <v>70</v>
    </oc>
    <nc r="Z83"/>
    <odxf>
      <font>
        <b/>
        <sz val="11"/>
        <color theme="1"/>
        <family val="2"/>
      </font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font>
        <b val="0"/>
        <sz val="11"/>
        <color theme="1"/>
        <family val="2"/>
      </font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76" sId="1" odxf="1" dxf="1">
    <oc r="AA83">
      <v>40</v>
    </oc>
    <nc r="AA83"/>
    <odxf>
      <numFmt numFmtId="166" formatCode="General_)"/>
      <alignment horizontal="center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odxf>
    <ndxf>
      <numFmt numFmtId="0" formatCode="General"/>
      <alignment horizontal="general" vertical="bottom"/>
      <border outline="0">
        <left/>
        <right/>
        <top/>
        <bottom/>
      </border>
      <protection locked="1"/>
    </ndxf>
  </rcc>
  <rcc rId="6977" sId="1" odxf="1" s="1" dxf="1">
    <oc r="AB83" t="inlineStr">
      <is>
        <t xml:space="preserve"> </t>
      </is>
    </oc>
    <nc r="AB83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odxf>
    <ndxf>
      <alignment horizontal="general" vertical="bottom" wrapText="0"/>
      <border outline="0">
        <left/>
        <right/>
      </border>
    </ndxf>
  </rcc>
  <rfmt sheetId="1" sqref="AC83" start="0" length="0">
    <dxf>
      <font>
        <b val="0"/>
        <sz val="11"/>
        <color theme="1"/>
        <family val="2"/>
      </font>
      <alignment vertical="bottom"/>
      <protection locked="1"/>
    </dxf>
  </rfmt>
  <rfmt sheetId="1" sqref="AD83" start="0" length="0">
    <dxf>
      <font>
        <b val="0"/>
        <sz val="11"/>
        <color theme="1"/>
        <family val="2"/>
      </font>
      <alignment vertical="bottom"/>
      <protection locked="1"/>
    </dxf>
  </rfmt>
  <rfmt sheetId="1" sqref="AE83" start="0" length="0">
    <dxf>
      <font>
        <b val="0"/>
        <sz val="11"/>
        <color theme="1"/>
        <family val="2"/>
      </font>
      <alignment vertical="bottom"/>
      <protection locked="1"/>
    </dxf>
  </rfmt>
  <rfmt sheetId="1" sqref="AF83" start="0" length="0">
    <dxf>
      <font>
        <b val="0"/>
        <sz val="11"/>
        <color theme="1"/>
        <family val="2"/>
      </font>
      <alignment vertical="bottom"/>
      <protection locked="1"/>
    </dxf>
  </rfmt>
  <rfmt sheetId="1" sqref="AG83" start="0" length="0">
    <dxf>
      <font>
        <b val="0"/>
        <sz val="11"/>
        <color theme="1"/>
        <family val="2"/>
      </font>
      <alignment vertical="bottom"/>
      <protection locked="1"/>
    </dxf>
  </rfmt>
  <rfmt sheetId="1" sqref="AH83" start="0" length="0">
    <dxf>
      <font>
        <b val="0"/>
        <sz val="11"/>
        <color theme="1"/>
        <family val="2"/>
      </font>
      <alignment vertical="bottom"/>
      <protection locked="1"/>
    </dxf>
  </rfmt>
  <rfmt sheetId="1" sqref="J84" start="0" length="0">
    <dxf>
      <font>
        <sz val="11"/>
        <color theme="1"/>
        <family val="2"/>
      </font>
    </dxf>
  </rfmt>
  <rfmt sheetId="1" sqref="K84" start="0" length="0">
    <dxf>
      <font>
        <sz val="11"/>
        <color theme="1"/>
        <family val="2"/>
      </font>
    </dxf>
  </rfmt>
  <rfmt sheetId="1" sqref="L84" start="0" length="0">
    <dxf>
      <font>
        <sz val="11"/>
        <color theme="1"/>
        <family val="2"/>
      </font>
    </dxf>
  </rfmt>
  <rfmt sheetId="1" sqref="M84" start="0" length="0">
    <dxf>
      <font>
        <sz val="11"/>
        <color theme="1"/>
        <family val="2"/>
      </font>
    </dxf>
  </rfmt>
  <rfmt sheetId="1" sqref="N84" start="0" length="0">
    <dxf>
      <font>
        <sz val="11"/>
        <color theme="1"/>
        <family val="2"/>
      </font>
    </dxf>
  </rfmt>
  <rfmt sheetId="1" sqref="O84" start="0" length="0">
    <dxf>
      <font>
        <sz val="11"/>
        <color theme="1"/>
        <family val="2"/>
      </font>
    </dxf>
  </rfmt>
  <rfmt sheetId="1" sqref="P84" start="0" length="0">
    <dxf>
      <font>
        <sz val="11"/>
        <color theme="1"/>
        <family val="2"/>
      </font>
    </dxf>
  </rfmt>
  <rfmt sheetId="1" sqref="Q84" start="0" length="0">
    <dxf>
      <alignment horizontal="general" vertical="bottom"/>
    </dxf>
  </rfmt>
  <rfmt sheetId="1" sqref="V84" start="0" length="0">
    <dxf>
      <alignment horizontal="general" vertical="bottom"/>
    </dxf>
  </rfmt>
  <rfmt sheetId="1" sqref="W84" start="0" length="0">
    <dxf>
      <alignment horizontal="general" vertical="bottom"/>
    </dxf>
  </rfmt>
  <rfmt sheetId="1" sqref="X84" start="0" length="0">
    <dxf>
      <alignment horizontal="general" vertical="bottom"/>
    </dxf>
  </rfmt>
  <rfmt sheetId="1" sqref="J85" start="0" length="0">
    <dxf>
      <font>
        <sz val="11"/>
        <color theme="1"/>
        <family val="2"/>
      </font>
    </dxf>
  </rfmt>
  <rfmt sheetId="1" sqref="K85" start="0" length="0">
    <dxf>
      <font>
        <sz val="11"/>
        <color theme="1"/>
        <family val="2"/>
      </font>
    </dxf>
  </rfmt>
  <rfmt sheetId="1" sqref="L85" start="0" length="0">
    <dxf>
      <font>
        <sz val="11"/>
        <color theme="1"/>
        <family val="2"/>
      </font>
    </dxf>
  </rfmt>
  <rfmt sheetId="1" sqref="M85" start="0" length="0">
    <dxf>
      <font>
        <sz val="11"/>
        <color theme="1"/>
        <family val="2"/>
      </font>
    </dxf>
  </rfmt>
  <rfmt sheetId="1" sqref="N85" start="0" length="0">
    <dxf>
      <font>
        <sz val="11"/>
        <color theme="1"/>
        <family val="2"/>
      </font>
    </dxf>
  </rfmt>
  <rfmt sheetId="1" sqref="O85" start="0" length="0">
    <dxf>
      <font>
        <sz val="11"/>
        <color theme="1"/>
        <family val="2"/>
      </font>
    </dxf>
  </rfmt>
  <rfmt sheetId="1" sqref="P85" start="0" length="0">
    <dxf>
      <font>
        <sz val="11"/>
        <color theme="1"/>
        <family val="2"/>
      </font>
    </dxf>
  </rfmt>
  <rfmt sheetId="1" sqref="Q85" start="0" length="0">
    <dxf>
      <alignment horizontal="general" vertical="bottom"/>
    </dxf>
  </rfmt>
  <rfmt sheetId="1" sqref="V85" start="0" length="0">
    <dxf>
      <alignment horizontal="general" vertical="bottom"/>
    </dxf>
  </rfmt>
  <rfmt sheetId="1" sqref="W85" start="0" length="0">
    <dxf>
      <alignment horizontal="general" vertical="bottom"/>
    </dxf>
  </rfmt>
  <rfmt sheetId="1" sqref="X85" start="0" length="0">
    <dxf>
      <alignment horizontal="general" vertical="bottom"/>
    </dxf>
  </rfmt>
  <rfmt sheetId="1" sqref="J86" start="0" length="0">
    <dxf>
      <font>
        <sz val="11"/>
        <color theme="1"/>
        <family val="2"/>
      </font>
    </dxf>
  </rfmt>
  <rfmt sheetId="1" sqref="K86" start="0" length="0">
    <dxf>
      <font>
        <sz val="11"/>
        <color theme="1"/>
        <family val="2"/>
      </font>
    </dxf>
  </rfmt>
  <rfmt sheetId="1" sqref="L86" start="0" length="0">
    <dxf>
      <font>
        <sz val="11"/>
        <color theme="1"/>
        <family val="2"/>
      </font>
    </dxf>
  </rfmt>
  <rfmt sheetId="1" sqref="M86" start="0" length="0">
    <dxf>
      <font>
        <sz val="11"/>
        <color theme="1"/>
        <family val="2"/>
      </font>
    </dxf>
  </rfmt>
  <rfmt sheetId="1" sqref="N86" start="0" length="0">
    <dxf>
      <font>
        <sz val="11"/>
        <color theme="1"/>
        <family val="2"/>
      </font>
    </dxf>
  </rfmt>
  <rfmt sheetId="1" sqref="O86" start="0" length="0">
    <dxf>
      <font>
        <sz val="11"/>
        <color theme="1"/>
        <family val="2"/>
      </font>
    </dxf>
  </rfmt>
  <rfmt sheetId="1" sqref="P86" start="0" length="0">
    <dxf>
      <font>
        <sz val="11"/>
        <color theme="1"/>
        <family val="2"/>
      </font>
    </dxf>
  </rfmt>
  <rfmt sheetId="1" sqref="Q86" start="0" length="0">
    <dxf>
      <alignment horizontal="general" vertical="bottom"/>
    </dxf>
  </rfmt>
  <rfmt sheetId="1" sqref="V86" start="0" length="0">
    <dxf>
      <alignment horizontal="general" vertical="bottom"/>
    </dxf>
  </rfmt>
  <rfmt sheetId="1" sqref="W86" start="0" length="0">
    <dxf>
      <alignment horizontal="general" vertical="bottom"/>
    </dxf>
  </rfmt>
  <rfmt sheetId="1" sqref="X86" start="0" length="0">
    <dxf>
      <alignment horizontal="general" vertical="bottom"/>
    </dxf>
  </rfmt>
  <rfmt sheetId="1" sqref="J87" start="0" length="0">
    <dxf>
      <font>
        <sz val="11"/>
        <color theme="1"/>
        <family val="2"/>
      </font>
    </dxf>
  </rfmt>
  <rfmt sheetId="1" sqref="K87" start="0" length="0">
    <dxf>
      <font>
        <sz val="11"/>
        <color theme="1"/>
        <family val="2"/>
      </font>
    </dxf>
  </rfmt>
  <rfmt sheetId="1" sqref="L87" start="0" length="0">
    <dxf>
      <font>
        <sz val="11"/>
        <color theme="1"/>
        <family val="2"/>
      </font>
    </dxf>
  </rfmt>
  <rfmt sheetId="1" sqref="M87" start="0" length="0">
    <dxf>
      <font>
        <sz val="11"/>
        <color theme="1"/>
        <family val="2"/>
      </font>
    </dxf>
  </rfmt>
  <rfmt sheetId="1" sqref="N87" start="0" length="0">
    <dxf>
      <font>
        <sz val="11"/>
        <color theme="1"/>
        <family val="2"/>
      </font>
    </dxf>
  </rfmt>
  <rfmt sheetId="1" sqref="O87" start="0" length="0">
    <dxf>
      <font>
        <sz val="11"/>
        <color theme="1"/>
        <family val="2"/>
      </font>
    </dxf>
  </rfmt>
  <rfmt sheetId="1" sqref="P87" start="0" length="0">
    <dxf>
      <font>
        <sz val="11"/>
        <color theme="1"/>
        <family val="2"/>
      </font>
    </dxf>
  </rfmt>
  <rfmt sheetId="1" sqref="Q87" start="0" length="0">
    <dxf>
      <alignment horizontal="general" vertical="bottom"/>
    </dxf>
  </rfmt>
  <rfmt sheetId="1" sqref="V87" start="0" length="0">
    <dxf>
      <alignment horizontal="general" vertical="bottom"/>
    </dxf>
  </rfmt>
  <rfmt sheetId="1" sqref="W87" start="0" length="0">
    <dxf>
      <alignment horizontal="general" vertical="bottom"/>
    </dxf>
  </rfmt>
  <rfmt sheetId="1" sqref="X87" start="0" length="0">
    <dxf>
      <alignment horizontal="general" vertical="bottom"/>
    </dxf>
  </rfmt>
  <rfmt sheetId="1" sqref="J88" start="0" length="0">
    <dxf>
      <font>
        <sz val="11"/>
        <color theme="1"/>
        <family val="2"/>
      </font>
    </dxf>
  </rfmt>
  <rfmt sheetId="1" sqref="K88" start="0" length="0">
    <dxf>
      <font>
        <sz val="11"/>
        <color theme="1"/>
        <family val="2"/>
      </font>
    </dxf>
  </rfmt>
  <rfmt sheetId="1" sqref="L88" start="0" length="0">
    <dxf>
      <font>
        <sz val="11"/>
        <color theme="1"/>
        <family val="2"/>
      </font>
    </dxf>
  </rfmt>
  <rfmt sheetId="1" sqref="M88" start="0" length="0">
    <dxf>
      <font>
        <sz val="11"/>
        <color theme="1"/>
        <family val="2"/>
      </font>
    </dxf>
  </rfmt>
  <rfmt sheetId="1" sqref="N88" start="0" length="0">
    <dxf>
      <font>
        <sz val="11"/>
        <color theme="1"/>
        <family val="2"/>
      </font>
    </dxf>
  </rfmt>
  <rfmt sheetId="1" sqref="O88" start="0" length="0">
    <dxf>
      <font>
        <sz val="11"/>
        <color theme="1"/>
        <family val="2"/>
      </font>
    </dxf>
  </rfmt>
  <rfmt sheetId="1" sqref="P88" start="0" length="0">
    <dxf>
      <font>
        <sz val="11"/>
        <color theme="1"/>
        <family val="2"/>
      </font>
    </dxf>
  </rfmt>
  <rfmt sheetId="1" sqref="Q88" start="0" length="0">
    <dxf>
      <alignment horizontal="general" vertical="bottom"/>
    </dxf>
  </rfmt>
  <rfmt sheetId="1" sqref="V88" start="0" length="0">
    <dxf>
      <alignment horizontal="general" vertical="bottom"/>
    </dxf>
  </rfmt>
  <rfmt sheetId="1" sqref="W88" start="0" length="0">
    <dxf>
      <alignment horizontal="general" vertical="bottom"/>
    </dxf>
  </rfmt>
  <rfmt sheetId="1" sqref="X88" start="0" length="0">
    <dxf>
      <alignment horizontal="general" vertical="bottom"/>
    </dxf>
  </rfmt>
  <rfmt sheetId="1" sqref="J89" start="0" length="0">
    <dxf>
      <font>
        <sz val="11"/>
        <color theme="1"/>
        <family val="2"/>
      </font>
    </dxf>
  </rfmt>
  <rfmt sheetId="1" sqref="K89" start="0" length="0">
    <dxf>
      <font>
        <sz val="11"/>
        <color theme="1"/>
        <family val="2"/>
      </font>
    </dxf>
  </rfmt>
  <rfmt sheetId="1" sqref="L89" start="0" length="0">
    <dxf>
      <font>
        <sz val="11"/>
        <color theme="1"/>
        <family val="2"/>
      </font>
    </dxf>
  </rfmt>
  <rfmt sheetId="1" sqref="M89" start="0" length="0">
    <dxf>
      <font>
        <sz val="11"/>
        <color theme="1"/>
        <family val="2"/>
      </font>
    </dxf>
  </rfmt>
  <rfmt sheetId="1" sqref="N89" start="0" length="0">
    <dxf>
      <font>
        <sz val="11"/>
        <color theme="1"/>
        <family val="2"/>
      </font>
    </dxf>
  </rfmt>
  <rfmt sheetId="1" sqref="O89" start="0" length="0">
    <dxf>
      <font>
        <sz val="11"/>
        <color theme="1"/>
        <family val="2"/>
      </font>
    </dxf>
  </rfmt>
  <rfmt sheetId="1" sqref="P89" start="0" length="0">
    <dxf>
      <font>
        <sz val="11"/>
        <color theme="1"/>
        <family val="2"/>
      </font>
    </dxf>
  </rfmt>
  <rfmt sheetId="1" sqref="Q89" start="0" length="0">
    <dxf>
      <alignment horizontal="general" vertical="bottom"/>
    </dxf>
  </rfmt>
  <rfmt sheetId="1" sqref="V89" start="0" length="0">
    <dxf>
      <alignment horizontal="general" vertical="bottom"/>
    </dxf>
  </rfmt>
  <rfmt sheetId="1" sqref="W89" start="0" length="0">
    <dxf>
      <alignment horizontal="general" vertical="bottom"/>
    </dxf>
  </rfmt>
  <rfmt sheetId="1" sqref="X89" start="0" length="0">
    <dxf>
      <alignment horizontal="general" vertical="bottom"/>
    </dxf>
  </rfmt>
  <rfmt sheetId="1" sqref="J90" start="0" length="0">
    <dxf>
      <font>
        <sz val="11"/>
        <color theme="1"/>
        <family val="2"/>
      </font>
    </dxf>
  </rfmt>
  <rfmt sheetId="1" sqref="K90" start="0" length="0">
    <dxf>
      <font>
        <sz val="11"/>
        <color theme="1"/>
        <family val="2"/>
      </font>
    </dxf>
  </rfmt>
  <rfmt sheetId="1" sqref="L90" start="0" length="0">
    <dxf>
      <font>
        <sz val="11"/>
        <color theme="1"/>
        <family val="2"/>
      </font>
    </dxf>
  </rfmt>
  <rfmt sheetId="1" sqref="M90" start="0" length="0">
    <dxf>
      <font>
        <sz val="11"/>
        <color theme="1"/>
        <family val="2"/>
      </font>
    </dxf>
  </rfmt>
  <rfmt sheetId="1" sqref="N90" start="0" length="0">
    <dxf>
      <font>
        <sz val="11"/>
        <color theme="1"/>
        <family val="2"/>
      </font>
    </dxf>
  </rfmt>
  <rfmt sheetId="1" sqref="O90" start="0" length="0">
    <dxf>
      <font>
        <sz val="11"/>
        <color theme="1"/>
        <family val="2"/>
      </font>
    </dxf>
  </rfmt>
  <rfmt sheetId="1" sqref="P90" start="0" length="0">
    <dxf>
      <font>
        <sz val="11"/>
        <color theme="1"/>
        <family val="2"/>
      </font>
    </dxf>
  </rfmt>
  <rfmt sheetId="1" sqref="Q90" start="0" length="0">
    <dxf>
      <alignment horizontal="general" vertical="bottom"/>
    </dxf>
  </rfmt>
  <rfmt sheetId="1" sqref="V90" start="0" length="0">
    <dxf>
      <alignment horizontal="general" vertical="bottom"/>
    </dxf>
  </rfmt>
  <rfmt sheetId="1" sqref="W90" start="0" length="0">
    <dxf>
      <alignment horizontal="general" vertical="bottom"/>
    </dxf>
  </rfmt>
  <rfmt sheetId="1" sqref="X90" start="0" length="0">
    <dxf>
      <alignment horizontal="general" vertical="bottom"/>
    </dxf>
  </rfmt>
  <rfmt sheetId="1" sqref="J91" start="0" length="0">
    <dxf>
      <font>
        <sz val="11"/>
        <color theme="1"/>
        <family val="2"/>
      </font>
    </dxf>
  </rfmt>
  <rfmt sheetId="1" sqref="K91" start="0" length="0">
    <dxf>
      <font>
        <sz val="11"/>
        <color theme="1"/>
        <family val="2"/>
      </font>
    </dxf>
  </rfmt>
  <rfmt sheetId="1" sqref="L91" start="0" length="0">
    <dxf>
      <font>
        <sz val="11"/>
        <color theme="1"/>
        <family val="2"/>
      </font>
    </dxf>
  </rfmt>
  <rfmt sheetId="1" sqref="M91" start="0" length="0">
    <dxf>
      <font>
        <sz val="11"/>
        <color theme="1"/>
        <family val="2"/>
      </font>
    </dxf>
  </rfmt>
  <rfmt sheetId="1" sqref="N91" start="0" length="0">
    <dxf>
      <font>
        <sz val="11"/>
        <color theme="1"/>
        <family val="2"/>
      </font>
    </dxf>
  </rfmt>
  <rfmt sheetId="1" sqref="O91" start="0" length="0">
    <dxf>
      <font>
        <sz val="11"/>
        <color theme="1"/>
        <family val="2"/>
      </font>
    </dxf>
  </rfmt>
  <rfmt sheetId="1" sqref="P91" start="0" length="0">
    <dxf>
      <font>
        <sz val="11"/>
        <color theme="1"/>
        <family val="2"/>
      </font>
    </dxf>
  </rfmt>
  <rfmt sheetId="1" sqref="Q91" start="0" length="0">
    <dxf>
      <alignment horizontal="general" vertical="bottom"/>
    </dxf>
  </rfmt>
  <rfmt sheetId="1" sqref="V91" start="0" length="0">
    <dxf>
      <alignment horizontal="general" vertical="bottom"/>
    </dxf>
  </rfmt>
  <rfmt sheetId="1" sqref="W91" start="0" length="0">
    <dxf>
      <alignment horizontal="general" vertical="bottom"/>
    </dxf>
  </rfmt>
  <rfmt sheetId="1" sqref="X91" start="0" length="0">
    <dxf>
      <alignment horizontal="general" vertical="bottom"/>
    </dxf>
  </rfmt>
  <rfmt sheetId="1" sqref="J92" start="0" length="0">
    <dxf>
      <font>
        <sz val="11"/>
        <color theme="1"/>
        <family val="2"/>
      </font>
    </dxf>
  </rfmt>
  <rfmt sheetId="1" sqref="K92" start="0" length="0">
    <dxf>
      <font>
        <sz val="11"/>
        <color theme="1"/>
        <family val="2"/>
      </font>
    </dxf>
  </rfmt>
  <rfmt sheetId="1" sqref="L92" start="0" length="0">
    <dxf>
      <font>
        <sz val="11"/>
        <color theme="1"/>
        <family val="2"/>
      </font>
    </dxf>
  </rfmt>
  <rfmt sheetId="1" sqref="M92" start="0" length="0">
    <dxf>
      <font>
        <sz val="11"/>
        <color theme="1"/>
        <family val="2"/>
      </font>
    </dxf>
  </rfmt>
  <rfmt sheetId="1" sqref="N92" start="0" length="0">
    <dxf>
      <font>
        <sz val="11"/>
        <color theme="1"/>
        <family val="2"/>
      </font>
    </dxf>
  </rfmt>
  <rfmt sheetId="1" sqref="O92" start="0" length="0">
    <dxf>
      <font>
        <sz val="11"/>
        <color theme="1"/>
        <family val="2"/>
      </font>
    </dxf>
  </rfmt>
  <rfmt sheetId="1" sqref="P92" start="0" length="0">
    <dxf>
      <font>
        <sz val="11"/>
        <color theme="1"/>
        <family val="2"/>
      </font>
    </dxf>
  </rfmt>
  <rfmt sheetId="1" sqref="Q92" start="0" length="0">
    <dxf>
      <alignment horizontal="general" vertical="bottom"/>
    </dxf>
  </rfmt>
  <rfmt sheetId="1" sqref="V92" start="0" length="0">
    <dxf>
      <alignment horizontal="general" vertical="bottom"/>
    </dxf>
  </rfmt>
  <rfmt sheetId="1" sqref="W92" start="0" length="0">
    <dxf>
      <alignment horizontal="general" vertical="bottom"/>
    </dxf>
  </rfmt>
  <rfmt sheetId="1" sqref="X92" start="0" length="0">
    <dxf>
      <alignment horizontal="general" vertical="bottom"/>
    </dxf>
  </rfmt>
  <rfmt sheetId="1" sqref="J93" start="0" length="0">
    <dxf>
      <font>
        <sz val="11"/>
        <color theme="1"/>
        <family val="2"/>
      </font>
    </dxf>
  </rfmt>
  <rfmt sheetId="1" sqref="K93" start="0" length="0">
    <dxf>
      <font>
        <sz val="11"/>
        <color theme="1"/>
        <family val="2"/>
      </font>
    </dxf>
  </rfmt>
  <rfmt sheetId="1" sqref="L93" start="0" length="0">
    <dxf>
      <font>
        <sz val="11"/>
        <color theme="1"/>
        <family val="2"/>
      </font>
    </dxf>
  </rfmt>
  <rfmt sheetId="1" sqref="M93" start="0" length="0">
    <dxf>
      <font>
        <sz val="11"/>
        <color theme="1"/>
        <family val="2"/>
      </font>
    </dxf>
  </rfmt>
  <rfmt sheetId="1" sqref="N93" start="0" length="0">
    <dxf>
      <font>
        <sz val="11"/>
        <color theme="1"/>
        <family val="2"/>
      </font>
    </dxf>
  </rfmt>
  <rfmt sheetId="1" sqref="O93" start="0" length="0">
    <dxf>
      <font>
        <sz val="11"/>
        <color theme="1"/>
        <family val="2"/>
      </font>
    </dxf>
  </rfmt>
  <rfmt sheetId="1" sqref="P93" start="0" length="0">
    <dxf>
      <font>
        <sz val="11"/>
        <color theme="1"/>
        <family val="2"/>
      </font>
    </dxf>
  </rfmt>
  <rfmt sheetId="1" sqref="Q93" start="0" length="0">
    <dxf>
      <alignment horizontal="general" vertical="bottom"/>
    </dxf>
  </rfmt>
  <rfmt sheetId="1" sqref="V93" start="0" length="0">
    <dxf>
      <alignment horizontal="general" vertical="bottom"/>
    </dxf>
  </rfmt>
  <rfmt sheetId="1" sqref="W93" start="0" length="0">
    <dxf>
      <alignment horizontal="general" vertical="bottom"/>
    </dxf>
  </rfmt>
  <rfmt sheetId="1" sqref="X93" start="0" length="0">
    <dxf>
      <alignment horizontal="general" vertical="bottom"/>
    </dxf>
  </rfmt>
  <rfmt sheetId="1" sqref="J94" start="0" length="0">
    <dxf>
      <font>
        <sz val="11"/>
        <color theme="1"/>
        <family val="2"/>
      </font>
    </dxf>
  </rfmt>
  <rfmt sheetId="1" sqref="K94" start="0" length="0">
    <dxf>
      <font>
        <sz val="11"/>
        <color theme="1"/>
        <family val="2"/>
      </font>
    </dxf>
  </rfmt>
  <rfmt sheetId="1" sqref="L94" start="0" length="0">
    <dxf>
      <font>
        <sz val="11"/>
        <color theme="1"/>
        <family val="2"/>
      </font>
    </dxf>
  </rfmt>
  <rfmt sheetId="1" sqref="M94" start="0" length="0">
    <dxf>
      <font>
        <sz val="11"/>
        <color theme="1"/>
        <family val="2"/>
      </font>
    </dxf>
  </rfmt>
  <rfmt sheetId="1" sqref="N94" start="0" length="0">
    <dxf>
      <font>
        <sz val="11"/>
        <color theme="1"/>
        <family val="2"/>
      </font>
    </dxf>
  </rfmt>
  <rfmt sheetId="1" sqref="O94" start="0" length="0">
    <dxf>
      <font>
        <sz val="11"/>
        <color theme="1"/>
        <family val="2"/>
      </font>
    </dxf>
  </rfmt>
  <rfmt sheetId="1" sqref="P94" start="0" length="0">
    <dxf>
      <font>
        <sz val="11"/>
        <color theme="1"/>
        <family val="2"/>
      </font>
    </dxf>
  </rfmt>
  <rfmt sheetId="1" sqref="Q94" start="0" length="0">
    <dxf>
      <alignment horizontal="general" vertical="bottom"/>
    </dxf>
  </rfmt>
  <rfmt sheetId="1" sqref="V94" start="0" length="0">
    <dxf>
      <alignment horizontal="general" vertical="bottom"/>
    </dxf>
  </rfmt>
  <rfmt sheetId="1" sqref="W94" start="0" length="0">
    <dxf>
      <alignment horizontal="general" vertical="bottom"/>
    </dxf>
  </rfmt>
  <rfmt sheetId="1" sqref="X94" start="0" length="0">
    <dxf>
      <alignment horizontal="general" vertical="bottom"/>
    </dxf>
  </rfmt>
  <rfmt sheetId="1" sqref="J95" start="0" length="0">
    <dxf>
      <font>
        <sz val="11"/>
        <color theme="1"/>
        <family val="2"/>
      </font>
    </dxf>
  </rfmt>
  <rfmt sheetId="1" sqref="K95" start="0" length="0">
    <dxf>
      <font>
        <sz val="11"/>
        <color theme="1"/>
        <family val="2"/>
      </font>
    </dxf>
  </rfmt>
  <rfmt sheetId="1" sqref="L95" start="0" length="0">
    <dxf>
      <font>
        <sz val="11"/>
        <color theme="1"/>
        <family val="2"/>
      </font>
    </dxf>
  </rfmt>
  <rfmt sheetId="1" sqref="M95" start="0" length="0">
    <dxf>
      <font>
        <sz val="11"/>
        <color theme="1"/>
        <family val="2"/>
      </font>
    </dxf>
  </rfmt>
  <rfmt sheetId="1" sqref="N95" start="0" length="0">
    <dxf>
      <font>
        <sz val="11"/>
        <color theme="1"/>
        <family val="2"/>
      </font>
    </dxf>
  </rfmt>
  <rfmt sheetId="1" sqref="O95" start="0" length="0">
    <dxf>
      <font>
        <sz val="11"/>
        <color theme="1"/>
        <family val="2"/>
      </font>
    </dxf>
  </rfmt>
  <rfmt sheetId="1" sqref="P95" start="0" length="0">
    <dxf>
      <font>
        <sz val="11"/>
        <color theme="1"/>
        <family val="2"/>
      </font>
    </dxf>
  </rfmt>
  <rfmt sheetId="1" sqref="Q95" start="0" length="0">
    <dxf>
      <alignment horizontal="general" vertical="bottom"/>
    </dxf>
  </rfmt>
  <rfmt sheetId="1" sqref="V95" start="0" length="0">
    <dxf>
      <alignment horizontal="general" vertical="bottom"/>
    </dxf>
  </rfmt>
  <rfmt sheetId="1" sqref="W95" start="0" length="0">
    <dxf>
      <alignment horizontal="general" vertical="bottom"/>
    </dxf>
  </rfmt>
  <rfmt sheetId="1" sqref="X95" start="0" length="0">
    <dxf>
      <alignment horizontal="general" vertical="bottom"/>
    </dxf>
  </rfmt>
  <rfmt sheetId="1" sqref="J96" start="0" length="0">
    <dxf>
      <font>
        <sz val="11"/>
        <color theme="1"/>
        <family val="2"/>
      </font>
    </dxf>
  </rfmt>
  <rfmt sheetId="1" sqref="K96" start="0" length="0">
    <dxf>
      <font>
        <sz val="11"/>
        <color theme="1"/>
        <family val="2"/>
      </font>
    </dxf>
  </rfmt>
  <rfmt sheetId="1" sqref="L96" start="0" length="0">
    <dxf>
      <font>
        <sz val="11"/>
        <color theme="1"/>
        <family val="2"/>
      </font>
    </dxf>
  </rfmt>
  <rfmt sheetId="1" sqref="M96" start="0" length="0">
    <dxf>
      <font>
        <sz val="11"/>
        <color theme="1"/>
        <family val="2"/>
      </font>
    </dxf>
  </rfmt>
  <rfmt sheetId="1" sqref="N96" start="0" length="0">
    <dxf>
      <font>
        <sz val="11"/>
        <color theme="1"/>
        <family val="2"/>
      </font>
    </dxf>
  </rfmt>
  <rfmt sheetId="1" sqref="O96" start="0" length="0">
    <dxf>
      <font>
        <sz val="11"/>
        <color theme="1"/>
        <family val="2"/>
      </font>
    </dxf>
  </rfmt>
  <rfmt sheetId="1" sqref="P96" start="0" length="0">
    <dxf>
      <font>
        <sz val="11"/>
        <color theme="1"/>
        <family val="2"/>
      </font>
    </dxf>
  </rfmt>
  <rfmt sheetId="1" sqref="Q96" start="0" length="0">
    <dxf>
      <alignment horizontal="general" vertical="bottom"/>
    </dxf>
  </rfmt>
  <rfmt sheetId="1" sqref="V96" start="0" length="0">
    <dxf>
      <alignment horizontal="general" vertical="bottom"/>
    </dxf>
  </rfmt>
  <rfmt sheetId="1" sqref="W96" start="0" length="0">
    <dxf>
      <alignment horizontal="general" vertical="bottom"/>
    </dxf>
  </rfmt>
  <rfmt sheetId="1" sqref="X96" start="0" length="0">
    <dxf>
      <alignment horizontal="general" vertical="bottom"/>
    </dxf>
  </rfmt>
  <rcc rId="6978" sId="1" odxf="1" dxf="1">
    <oc r="T59" t="inlineStr">
      <is>
        <t>Algyő III FGT ki Szőreg</t>
      </is>
    </oc>
    <nc r="T59"/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border outline="0">
        <left/>
        <right/>
        <top/>
        <bottom/>
      </border>
    </ndxf>
  </rcc>
  <rcc rId="6979" sId="1" odxf="1" dxf="1">
    <oc r="T60" t="inlineStr">
      <is>
        <t>nem megszakítható</t>
      </is>
    </oc>
    <nc r="T60"/>
    <odxf>
      <alignment horizontal="center" vertical="top"/>
    </odxf>
    <ndxf>
      <alignment horizontal="general" vertical="bottom"/>
    </ndxf>
  </rcc>
  <rcc rId="6980" sId="1" odxf="1" dxf="1">
    <oc r="T61" t="inlineStr">
      <is>
        <t>megszakítható</t>
      </is>
    </oc>
    <nc r="T61"/>
    <odxf>
      <alignment horizontal="center" vertical="top"/>
    </odxf>
    <ndxf>
      <alignment horizontal="general" vertical="bottom"/>
    </ndxf>
  </rcc>
  <rfmt sheetId="1" sqref="U17" start="0" length="2147483647">
    <dxf>
      <font>
        <color auto="1"/>
      </font>
    </dxf>
  </rfmt>
  <rdn rId="0" localSheetId="2" customView="1" name="Z_E5AB5744_4C8A_40CE_9F0B_33627CEEF0B3_.wvu.Cols" hidden="1" oldHidden="1">
    <oldFormula>'Kiadási pontok_Exit'!#REF!</oldFormula>
  </rdn>
  <rcv guid="{E5AB5744-4C8A-40CE-9F0B-33627CEEF0B3}" action="delete"/>
  <rdn rId="0" localSheetId="1" customView="1" name="Z_E5AB5744_4C8A_40CE_9F0B_33627CEEF0B3_.wvu.PrintArea" hidden="1" oldHidden="1">
    <formula>'Betáplálási pontok_Entry'!$Q$2:$AB$54</formula>
    <oldFormula>'Betáplálási pontok_Entry'!$Q$2:$AB$54</oldFormula>
  </rdn>
  <rdn rId="0" localSheetId="1" customView="1" name="Z_E5AB5744_4C8A_40CE_9F0B_33627CEEF0B3_.wvu.FilterData" hidden="1" oldHidden="1">
    <formula>'Betáplálási pontok_Entry'!$A$2:$AB$9</formula>
    <oldFormula>'Betáplálási pontok_Entry'!$A$2:$AB$9</oldFormula>
  </rdn>
  <rdn rId="0" localSheetId="2" customView="1" name="Z_E5AB5744_4C8A_40CE_9F0B_33627CEEF0B3_.wvu.PrintArea" hidden="1" oldHidden="1">
    <formula>'Kiadási pontok_Exit'!$X$2:$AI$504</formula>
    <oldFormula>'Kiadási pontok_Exit'!$X$2:$AI$504</oldFormula>
  </rdn>
  <rdn rId="0" localSheetId="2" customView="1" name="Z_E5AB5744_4C8A_40CE_9F0B_33627CEEF0B3_.wvu.PrintTitles" hidden="1" oldHidden="1">
    <formula>'Kiadási pontok_Exit'!$X:$Z,'Kiadási pontok_Exit'!$2:$3</formula>
    <oldFormula>'Kiadási pontok_Exit'!$X:$Z,'Kiadási pontok_Exit'!$2:$3</oldFormula>
  </rdn>
  <rdn rId="0" localSheetId="2" customView="1" name="Z_E5AB5744_4C8A_40CE_9F0B_33627CEEF0B3_.wvu.FilterData" hidden="1" oldHidden="1">
    <formula>'Kiadási pontok_Exit'!$B$2:$AI$472</formula>
    <oldFormula>'Kiadási pontok_Exit'!$B$2:$AI$472</oldFormula>
  </rdn>
  <rcv guid="{E5AB5744-4C8A-40CE-9F0B-33627CEEF0B3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87" sId="1">
    <oc r="R1" t="inlineStr">
      <is>
        <t>1.</t>
      </is>
    </oc>
    <nc r="R1"/>
  </rcc>
  <rcc rId="6988" sId="1">
    <oc r="S1" t="inlineStr">
      <is>
        <t>2.</t>
      </is>
    </oc>
    <nc r="S1"/>
  </rcc>
  <rcc rId="6989" sId="1">
    <oc r="T1" t="inlineStr">
      <is>
        <t>4.</t>
      </is>
    </oc>
    <nc r="T1"/>
  </rcc>
  <rcc rId="6990" sId="1">
    <oc r="U1" t="inlineStr">
      <is>
        <t>5.</t>
      </is>
    </oc>
    <nc r="U1"/>
  </rcc>
  <rcc rId="6991" sId="1">
    <oc r="V1" t="inlineStr">
      <is>
        <t>6.</t>
      </is>
    </oc>
    <nc r="V1"/>
  </rcc>
  <rcc rId="6992" sId="1">
    <oc r="W1" t="inlineStr">
      <is>
        <t>7.</t>
      </is>
    </oc>
    <nc r="W1"/>
  </rcc>
  <rcc rId="6993" sId="2">
    <oc r="H499">
      <f>SUM(E497:H497)</f>
    </oc>
    <nc r="H499"/>
  </rcc>
  <rfmt sheetId="2" sqref="S280">
    <dxf>
      <fill>
        <patternFill patternType="none">
          <bgColor auto="1"/>
        </patternFill>
      </fill>
    </dxf>
  </rfmt>
  <rfmt sheetId="2" sqref="T490:T493">
    <dxf>
      <fill>
        <patternFill patternType="none">
          <bgColor auto="1"/>
        </patternFill>
      </fill>
    </dxf>
  </rfmt>
  <rfmt sheetId="2" sqref="H489:H493">
    <dxf>
      <fill>
        <patternFill patternType="none">
          <bgColor auto="1"/>
        </patternFill>
      </fill>
    </dxf>
  </rfmt>
  <rfmt sheetId="2" sqref="K492" start="0" length="0">
    <dxf>
      <fill>
        <patternFill patternType="none">
          <bgColor indexed="65"/>
        </patternFill>
      </fill>
    </dxf>
  </rfmt>
  <rfmt sheetId="2" sqref="U492" start="0" length="0">
    <dxf>
      <fill>
        <patternFill patternType="none">
          <bgColor indexed="65"/>
        </patternFill>
      </fill>
    </dxf>
  </rfmt>
  <rfmt sheetId="2" sqref="V492" start="0" length="0">
    <dxf>
      <numFmt numFmtId="0" formatCode="General"/>
    </dxf>
  </rfmt>
  <rfmt sheetId="2" sqref="K491" start="0" length="0">
    <dxf>
      <fill>
        <patternFill patternType="none">
          <bgColor indexed="65"/>
        </patternFill>
      </fill>
      <alignment horizontal="general"/>
    </dxf>
  </rfmt>
  <rfmt sheetId="2" sqref="K492" start="0" length="0">
    <dxf>
      <alignment horizontal="general"/>
    </dxf>
  </rfmt>
  <rfmt sheetId="2" sqref="U491" start="0" length="0">
    <dxf>
      <fill>
        <patternFill patternType="none">
          <bgColor indexed="65"/>
        </patternFill>
      </fill>
      <alignment horizontal="general"/>
    </dxf>
  </rfmt>
  <rfmt sheetId="2" sqref="U492" start="0" length="0">
    <dxf>
      <alignment horizontal="general"/>
    </dxf>
  </rfmt>
  <rfmt sheetId="2" sqref="AA249" start="0" length="2147483647">
    <dxf>
      <font>
        <color auto="1"/>
      </font>
    </dxf>
  </rfmt>
  <rcc rId="6994" sId="2">
    <oc r="AA2" t="inlineStr">
      <is>
        <t>Illetékes régió/                         Competent region</t>
      </is>
    </oc>
    <nc r="AA2" t="inlineStr">
      <is>
        <t>Illetékes régió/                                     Competent region</t>
      </is>
    </nc>
  </rcc>
  <rcc rId="6995" sId="2">
    <oc r="AC1" t="inlineStr">
      <is>
        <t>6.</t>
      </is>
    </oc>
    <nc r="AC1"/>
  </rcc>
  <rcc rId="6996" sId="2">
    <oc r="AD1" t="inlineStr">
      <is>
        <t>18.</t>
      </is>
    </oc>
    <nc r="AD1"/>
  </rcc>
  <rcc rId="6997" sId="2">
    <oc r="AE1" t="inlineStr">
      <is>
        <t>19.</t>
      </is>
    </oc>
    <nc r="AE1"/>
  </rcc>
  <rcc rId="6998" sId="2">
    <oc r="AF1" t="inlineStr">
      <is>
        <t>20.</t>
      </is>
    </oc>
    <nc r="AF1"/>
  </rcc>
  <rcc rId="6999" sId="2">
    <oc r="AG1" t="inlineStr">
      <is>
        <t>21.</t>
      </is>
    </oc>
    <nc r="AG1"/>
  </rcc>
  <rcc rId="7000" sId="2">
    <oc r="AH1" t="inlineStr">
      <is>
        <t>22.</t>
      </is>
    </oc>
    <nc r="AH1"/>
  </rcc>
  <rcc rId="7001" sId="2">
    <oc r="AI1" t="inlineStr">
      <is>
        <t>23.</t>
      </is>
    </oc>
    <nc r="AI1"/>
  </rcc>
  <rcc rId="7002" sId="2">
    <oc r="X1" t="inlineStr">
      <is>
        <t>1.</t>
      </is>
    </oc>
    <nc r="X1"/>
  </rcc>
  <rcc rId="7003" sId="2">
    <oc r="Y1" t="inlineStr">
      <is>
        <t>2.</t>
      </is>
    </oc>
    <nc r="Y1"/>
  </rcc>
  <rcc rId="7004" sId="2">
    <oc r="Z1" t="inlineStr">
      <is>
        <t>3.</t>
      </is>
    </oc>
    <nc r="Z1"/>
  </rcc>
  <rcc rId="7005" sId="2">
    <oc r="AA1" t="inlineStr">
      <is>
        <t>4.</t>
      </is>
    </oc>
    <nc r="AA1"/>
  </rcc>
  <rcc rId="7006" sId="2">
    <oc r="AB1" t="inlineStr">
      <is>
        <t>5.</t>
      </is>
    </oc>
    <nc r="AB1"/>
  </rcc>
  <rfmt sheetId="2" sqref="AE210:AI211" start="0" length="2147483647">
    <dxf>
      <font>
        <color auto="1"/>
      </font>
    </dxf>
  </rfmt>
  <rcv guid="{E5AB5744-4C8A-40CE-9F0B-33627CEEF0B3}" action="delete"/>
  <rdn rId="0" localSheetId="1" customView="1" name="Z_E5AB5744_4C8A_40CE_9F0B_33627CEEF0B3_.wvu.PrintArea" hidden="1" oldHidden="1">
    <formula>'Betáplálási pontok_Entry'!$Q$2:$AB$54</formula>
    <oldFormula>'Betáplálási pontok_Entry'!$Q$2:$AB$54</oldFormula>
  </rdn>
  <rdn rId="0" localSheetId="1" customView="1" name="Z_E5AB5744_4C8A_40CE_9F0B_33627CEEF0B3_.wvu.FilterData" hidden="1" oldHidden="1">
    <formula>'Betáplálási pontok_Entry'!$A$2:$AB$9</formula>
    <oldFormula>'Betáplálási pontok_Entry'!$A$2:$AB$9</oldFormula>
  </rdn>
  <rdn rId="0" localSheetId="2" customView="1" name="Z_E5AB5744_4C8A_40CE_9F0B_33627CEEF0B3_.wvu.PrintArea" hidden="1" oldHidden="1">
    <formula>'Kiadási pontok_Exit'!$X$2:$AI$504</formula>
    <oldFormula>'Kiadási pontok_Exit'!$X$2:$AI$504</oldFormula>
  </rdn>
  <rdn rId="0" localSheetId="2" customView="1" name="Z_E5AB5744_4C8A_40CE_9F0B_33627CEEF0B3_.wvu.PrintTitles" hidden="1" oldHidden="1">
    <formula>'Kiadási pontok_Exit'!$X:$Z,'Kiadási pontok_Exit'!$2:$3</formula>
    <oldFormula>'Kiadási pontok_Exit'!$X:$Z,'Kiadási pontok_Exit'!$2:$3</oldFormula>
  </rdn>
  <rdn rId="0" localSheetId="2" customView="1" name="Z_E5AB5744_4C8A_40CE_9F0B_33627CEEF0B3_.wvu.FilterData" hidden="1" oldHidden="1">
    <formula>'Kiadási pontok_Exit'!$B$2:$AI$472</formula>
    <oldFormula>'Kiadási pontok_Exit'!$B$2:$AI$472</oldFormula>
  </rdn>
  <rcv guid="{E5AB5744-4C8A-40CE-9F0B-33627CEEF0B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D36219D0_A7BF_4FA8_8DD8_488F13E3673E_.wvu.Rows" hidden="1" oldHidden="1">
    <oldFormula>'Kiadási pontok_Exit'!$252:$252</oldFormula>
  </rdn>
  <rdn rId="0" localSheetId="2" customView="1" name="Z_D36219D0_A7BF_4FA8_8DD8_488F13E3673E_.wvu.Cols" hidden="1" oldHidden="1">
    <oldFormula>'Kiadási pontok_Exit'!#REF!</oldFormula>
  </rdn>
  <rcv guid="{D36219D0-A7BF-4FA8-8DD8-488F13E3673E}" action="delete"/>
  <rdn rId="0" localSheetId="1" customView="1" name="Z_D36219D0_A7BF_4FA8_8DD8_488F13E3673E_.wvu.PrintArea" hidden="1" oldHidden="1">
    <formula>'Betáplálási pontok_Entry'!$Q$2:$AB$54</formula>
  </rdn>
  <rdn rId="0" localSheetId="1" customView="1" name="Z_D36219D0_A7BF_4FA8_8DD8_488F13E3673E_.wvu.FilterData" hidden="1" oldHidden="1">
    <formula>'Betáplálási pontok_Entry'!$A$2:$AB$9</formula>
    <oldFormula>'Betáplálási pontok_Entry'!$A$2:$AB$8</oldFormula>
  </rdn>
  <rdn rId="0" localSheetId="2" customView="1" name="Z_D36219D0_A7BF_4FA8_8DD8_488F13E3673E_.wvu.PrintArea" hidden="1" oldHidden="1">
    <formula>'Kiadási pontok_Exit'!$X$2:$AI$504</formula>
  </rdn>
  <rdn rId="0" localSheetId="2" customView="1" name="Z_D36219D0_A7BF_4FA8_8DD8_488F13E3673E_.wvu.PrintTitles" hidden="1" oldHidden="1">
    <formula>'Kiadási pontok_Exit'!$X:$Z,'Kiadási pontok_Exit'!$2:$3</formula>
    <oldFormula>'Kiadási pontok_Exit'!$X:$Z,'Kiadási pontok_Exit'!$2:$3</oldFormula>
  </rdn>
  <rdn rId="0" localSheetId="2" customView="1" name="Z_D36219D0_A7BF_4FA8_8DD8_488F13E3673E_.wvu.FilterData" hidden="1" oldHidden="1">
    <formula>'Kiadási pontok_Exit'!$B$2:$AI$472</formula>
    <oldFormula>'Kiadási pontok_Exit'!$B$2:$AI$472</oldFormula>
  </rdn>
  <rcv guid="{D36219D0-A7BF-4FA8-8DD8-488F13E3673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44:XFD44" start="0" length="2147483647">
    <dxf>
      <font>
        <color auto="1"/>
      </font>
    </dxf>
  </rfmt>
  <rcc rId="7012" sId="3" odxf="1" dxf="1">
    <oc r="C2" t="inlineStr">
      <is>
        <t>2015/2016-es gázév téli időszakának engedélyköteles tevékenységével kapcsolatos elemzése</t>
      </is>
    </oc>
    <nc r="C2"/>
    <odxf>
      <font>
        <b/>
        <sz val="18"/>
        <color rgb="FF000000"/>
        <family val="2"/>
      </font>
      <alignment horizontal="center" vertical="center" wrapText="1"/>
    </odxf>
    <ndxf>
      <font>
        <b val="0"/>
        <sz val="10"/>
        <color auto="1"/>
        <name val="Arial"/>
        <family val="2"/>
        <charset val="238"/>
        <scheme val="none"/>
      </font>
      <alignment horizontal="general" vertical="bottom" wrapText="0"/>
    </ndxf>
  </rcc>
  <rcc rId="7013" sId="3" odxf="1" dxf="1">
    <oc r="C4" t="inlineStr">
      <is>
        <t>Ukrán/Magyar határ Beregovo felől hazai célra</t>
      </is>
    </oc>
    <nc r="C4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top/>
        <bottom/>
      </border>
    </ndxf>
  </rcc>
  <rcc rId="7014" sId="3" odxf="1" dxf="1">
    <oc r="D4">
      <v>483757848</v>
    </oc>
    <nc r="D4"/>
    <odxf>
      <font>
        <sz val="11"/>
        <family val="2"/>
      </font>
      <numFmt numFmtId="3" formatCode="#,##0"/>
      <alignment horizontal="right" vertical="center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top/>
        <bottom/>
      </border>
    </ndxf>
  </rcc>
  <rcc rId="7015" sId="3" odxf="1" dxf="1">
    <oc r="E4" t="inlineStr">
      <is>
        <t>kWh/nap</t>
      </is>
    </oc>
    <nc r="E4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top/>
        <bottom/>
      </border>
    </ndxf>
  </rcc>
  <rcc rId="7016" sId="3" odxf="1" dxf="1">
    <oc r="C5" t="inlineStr">
      <is>
        <t>Osztrák/Magyar határ Baumgarten felől hazai célra</t>
      </is>
    </oc>
    <nc r="C5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17" sId="3" odxf="1" dxf="1">
    <oc r="D5">
      <v>129708816</v>
    </oc>
    <nc r="D5"/>
    <odxf>
      <font>
        <sz val="11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18" sId="3" odxf="1" dxf="1">
    <oc r="E5" t="inlineStr">
      <is>
        <t>kWh/nap</t>
      </is>
    </oc>
    <nc r="E5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19" sId="3" odxf="1" dxf="1">
    <oc r="C6" t="inlineStr">
      <is>
        <t>Osztrák/Magyar határ Baumgarten felől megszakítható</t>
      </is>
    </oc>
    <nc r="C6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20" sId="3" odxf="1" dxf="1">
    <oc r="D6">
      <v>24162696</v>
    </oc>
    <nc r="D6"/>
    <odxf>
      <font>
        <sz val="11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21" sId="3" odxf="1" dxf="1">
    <oc r="E6" t="inlineStr">
      <is>
        <t>kWh/nap</t>
      </is>
    </oc>
    <nc r="E6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22" sId="3" odxf="1" dxf="1">
    <oc r="C7" t="inlineStr">
      <is>
        <t>Földalatti gáztárolók</t>
      </is>
    </oc>
    <nc r="C7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23" sId="3" odxf="1" dxf="1">
    <oc r="D7">
      <v>271926024</v>
    </oc>
    <nc r="D7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24" sId="3" odxf="1" dxf="1">
    <oc r="E7" t="inlineStr">
      <is>
        <t>kWh/nap</t>
      </is>
    </oc>
    <nc r="E7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25" sId="3" odxf="1" dxf="1">
    <oc r="C8" t="inlineStr">
      <is>
        <t>Földalatti gáztárolók megszakítható</t>
      </is>
    </oc>
    <nc r="C8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26" sId="3" odxf="1" dxf="1">
    <oc r="D8">
      <v>282948216</v>
    </oc>
    <nc r="D8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27" sId="3" odxf="1" dxf="1">
    <oc r="E8" t="inlineStr">
      <is>
        <t>kWh/nap</t>
      </is>
    </oc>
    <nc r="E8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28" sId="3" odxf="1" dxf="1">
    <oc r="C9" t="inlineStr">
      <is>
        <t>Hazai termelés</t>
      </is>
    </oc>
    <nc r="C9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29" sId="3" odxf="1" dxf="1">
    <oc r="D9">
      <v>108659112</v>
    </oc>
    <nc r="D9"/>
    <odxf>
      <font>
        <sz val="11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30" sId="3" odxf="1" dxf="1">
    <oc r="E9" t="inlineStr">
      <is>
        <t>kWh/nap</t>
      </is>
    </oc>
    <nc r="E9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31" sId="3" odxf="1" dxf="1">
    <oc r="C10" t="inlineStr">
      <is>
        <t>Hazai termelés megszakítható</t>
      </is>
    </oc>
    <nc r="C10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32" sId="3" odxf="1" dxf="1">
    <oc r="D10">
      <v>34533696</v>
    </oc>
    <nc r="D10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33" sId="3" odxf="1" dxf="1">
    <oc r="E10" t="inlineStr">
      <is>
        <t>kWh/nap</t>
      </is>
    </oc>
    <nc r="E10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34" sId="3" odxf="1" dxf="1">
    <oc r="C11" t="inlineStr">
      <is>
        <t>Összes hazai célú betáplálási ponti megszakítható kapacitás</t>
      </is>
    </oc>
    <nc r="C11"/>
    <odxf>
      <font>
        <b/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35" sId="3" odxf="1" dxf="1">
    <oc r="D11">
      <f>SUM(D6,D8,D10)</f>
    </oc>
    <nc r="D11"/>
    <odxf>
      <font>
        <b/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36" sId="3" odxf="1" dxf="1">
    <oc r="E11" t="inlineStr">
      <is>
        <t>kWh/nap</t>
      </is>
    </oc>
    <nc r="E11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37" sId="3" odxf="1" dxf="1">
    <oc r="C12" t="inlineStr">
      <is>
        <t>Összes hazai célú betáplálási ponti kapacitás</t>
      </is>
    </oc>
    <nc r="C12"/>
    <odxf>
      <font>
        <b/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38" sId="3" odxf="1" dxf="1">
    <oc r="D12">
      <f>SUM(D4:D10)</f>
    </oc>
    <nc r="D12"/>
    <odxf>
      <font>
        <b/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39" sId="3" odxf="1" dxf="1">
    <oc r="E12" t="inlineStr">
      <is>
        <t>kWh/nap</t>
      </is>
    </oc>
    <nc r="E12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fmt sheetId="3" sqref="C13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fmt sheetId="3" sqref="D13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fmt sheetId="3" sqref="E13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cc rId="7040" sId="3" odxf="1" dxf="1">
    <oc r="C14" t="inlineStr">
      <is>
        <t>A tény hazai célra betáplált gázmennyiség</t>
      </is>
    </oc>
    <nc r="C14"/>
    <odxf>
      <font>
        <b/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41" sId="3" odxf="1" dxf="1">
    <oc r="D14" t="inlineStr">
      <is>
        <t xml:space="preserve"> </t>
      </is>
    </oc>
    <nc r="D14"/>
    <odxf>
      <font>
        <b/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42" sId="3" odxf="1" dxf="1">
    <oc r="E14" t="inlineStr">
      <is>
        <t>kWh/nap</t>
      </is>
    </oc>
    <nc r="E14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fmt sheetId="3" sqref="C15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right/>
        <bottom/>
      </border>
    </dxf>
  </rfmt>
  <rcc rId="7043" sId="3" odxf="1" dxf="1">
    <oc r="D15" t="inlineStr">
      <is>
        <t xml:space="preserve"> </t>
      </is>
    </oc>
    <nc r="D15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44" sId="3" odxf="1" dxf="1">
    <oc r="E15" t="inlineStr">
      <is>
        <t>kWh/nap</t>
      </is>
    </oc>
    <nc r="E15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45" sId="3" odxf="1" dxf="1">
    <oc r="C16" t="inlineStr">
      <is>
        <t>Összes betáplálási pont kihasználtsága a lekötött kapacitáshoz képest</t>
      </is>
    </oc>
    <nc r="C16"/>
    <odxf>
      <font>
        <b/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46" sId="3" odxf="1" dxf="1">
    <oc r="D16" t="inlineStr">
      <is>
        <t xml:space="preserve"> </t>
      </is>
    </oc>
    <nc r="D16"/>
    <odxf>
      <font>
        <b/>
        <sz val="11"/>
        <color rgb="FF000000"/>
        <family val="2"/>
      </font>
      <numFmt numFmtId="14" formatCode="0.00%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b val="0"/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fmt sheetId="3" sqref="E16" start="0" length="0">
    <dxf>
      <font>
        <sz val="10"/>
        <color auto="1"/>
        <name val="Arial"/>
        <family val="1"/>
        <charset val="238"/>
        <scheme val="none"/>
      </font>
      <alignment vertical="bottom"/>
    </dxf>
  </rfmt>
  <rfmt sheetId="3" sqref="C17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fmt sheetId="3" sqref="D17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fmt sheetId="3" sqref="E17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cc rId="7047" sId="3" odxf="1" dxf="1">
    <oc r="C18" t="inlineStr">
      <is>
        <t>Hazai termelés inert lekötött kapacitása</t>
      </is>
    </oc>
    <nc r="C18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48" sId="3" odxf="1" dxf="1">
    <oc r="D18" t="inlineStr">
      <is>
        <t xml:space="preserve"> </t>
      </is>
    </oc>
    <nc r="D18"/>
    <odxf>
      <font>
        <sz val="11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49" sId="3" odxf="1" dxf="1">
    <oc r="E18" t="inlineStr">
      <is>
        <t>kWh/nap</t>
      </is>
    </oc>
    <nc r="E18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50" sId="3" odxf="1" dxf="1">
    <oc r="C19" t="inlineStr">
      <is>
        <t>A tény inert betáplált gázmennyiség</t>
      </is>
    </oc>
    <nc r="C19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51" sId="3" odxf="1" dxf="1">
    <oc r="D19" t="inlineStr">
      <is>
        <t xml:space="preserve"> </t>
      </is>
    </oc>
    <nc r="D19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52" sId="3" odxf="1" dxf="1">
    <oc r="E19" t="inlineStr">
      <is>
        <t>kWh/nap</t>
      </is>
    </oc>
    <nc r="E19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fmt sheetId="3" sqref="C20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right/>
        <bottom/>
      </border>
    </dxf>
  </rfmt>
  <rcc rId="7053" sId="3" odxf="1" dxf="1">
    <oc r="D20" t="inlineStr">
      <is>
        <t xml:space="preserve"> </t>
      </is>
    </oc>
    <nc r="D20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54" sId="3" odxf="1" dxf="1">
    <oc r="E20" t="inlineStr">
      <is>
        <t>kWh/nap</t>
      </is>
    </oc>
    <nc r="E20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55" sId="3" odxf="1" dxf="1">
    <oc r="C21" t="inlineStr">
      <is>
        <t>Inert betáplálási pont kihasználtsága a lekötött kapacitáshoz képest</t>
      </is>
    </oc>
    <nc r="C21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56" sId="3" odxf="1" dxf="1">
    <oc r="D21" t="inlineStr">
      <is>
        <t xml:space="preserve"> </t>
      </is>
    </oc>
    <nc r="D21"/>
    <odxf>
      <font>
        <sz val="11"/>
        <color rgb="FF000000"/>
        <family val="2"/>
      </font>
      <numFmt numFmtId="14" formatCode="0.00%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fmt sheetId="3" sqref="E21" start="0" length="0">
    <dxf>
      <font>
        <sz val="10"/>
        <color auto="1"/>
        <name val="Arial"/>
        <family val="1"/>
        <charset val="238"/>
        <scheme val="none"/>
      </font>
      <alignment vertical="bottom"/>
    </dxf>
  </rfmt>
  <rfmt sheetId="3" sqref="C22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cc rId="7057" sId="3" odxf="1" dxf="1">
    <oc r="D22" t="inlineStr">
      <is>
        <t xml:space="preserve"> </t>
      </is>
    </oc>
    <nc r="D22"/>
    <odxf>
      <font>
        <name val="Times New Roman"/>
        <family val="1"/>
      </font>
      <alignment vertical="top"/>
      <border outline="0">
        <bottom style="medium">
          <color indexed="64"/>
        </bottom>
      </border>
    </odxf>
    <n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ndxf>
  </rcc>
  <rfmt sheetId="3" sqref="E22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bottom/>
      </border>
    </dxf>
  </rfmt>
  <rcc rId="7058" sId="3" odxf="1" dxf="1">
    <oc r="C23" t="inlineStr">
      <is>
        <t>Tét-3 „0” pont lekötött kapacitása</t>
      </is>
    </oc>
    <nc r="C23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59" sId="3" odxf="1" dxf="1">
    <oc r="D23" t="inlineStr">
      <is>
        <t xml:space="preserve"> </t>
      </is>
    </oc>
    <nc r="D23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60" sId="3" odxf="1" dxf="1">
    <oc r="E23" t="inlineStr">
      <is>
        <t>kWh/nap</t>
      </is>
    </oc>
    <nc r="E23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61" sId="3" odxf="1" dxf="1">
    <oc r="C24" t="inlineStr">
      <is>
        <t>A tény betáplált gázmennyiség</t>
      </is>
    </oc>
    <nc r="C24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62" sId="3" odxf="1" dxf="1">
    <oc r="D24" t="inlineStr">
      <is>
        <t xml:space="preserve"> </t>
      </is>
    </oc>
    <nc r="D24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63" sId="3" odxf="1" dxf="1">
    <oc r="E24" t="inlineStr">
      <is>
        <t>kWh/nap</t>
      </is>
    </oc>
    <nc r="E24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fmt sheetId="3" sqref="C25" start="0" length="0">
    <dxf>
      <font>
        <sz val="10"/>
        <color auto="1"/>
        <name val="Arial"/>
        <family val="1"/>
        <charset val="238"/>
        <scheme val="none"/>
      </font>
      <alignment vertical="bottom"/>
      <border outline="0">
        <right/>
        <bottom/>
      </border>
    </dxf>
  </rfmt>
  <rcc rId="7064" sId="3" odxf="1" dxf="1">
    <oc r="D25" t="inlineStr">
      <is>
        <t xml:space="preserve"> </t>
      </is>
    </oc>
    <nc r="D25"/>
    <odxf>
      <font>
        <sz val="11"/>
        <color rgb="FF000000"/>
        <family val="2"/>
      </font>
      <numFmt numFmtId="3" formatCode="#,##0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cc rId="7065" sId="3" odxf="1" dxf="1">
    <oc r="E25" t="inlineStr">
      <is>
        <t>kWh/nap</t>
      </is>
    </oc>
    <nc r="E25"/>
    <odxf>
      <font>
        <sz val="11"/>
        <color rgb="FF000000"/>
        <family val="2"/>
      </font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right/>
        <bottom/>
      </border>
    </ndxf>
  </rcc>
  <rcc rId="7066" sId="3" odxf="1" dxf="1">
    <oc r="C26" t="inlineStr">
      <is>
        <t>Tét-3 „0” pont betáplálási pont kihasználtsága a lekötött kapacitáshoz képest</t>
      </is>
    </oc>
    <nc r="C26"/>
    <odxf>
      <font>
        <sz val="11"/>
        <color rgb="FF000000"/>
        <family val="2"/>
      </font>
      <alignment horizontal="justify" vertical="center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alignment horizontal="general" vertical="bottom"/>
      <border outline="0">
        <left/>
        <right/>
        <bottom/>
      </border>
    </ndxf>
  </rcc>
  <rcc rId="7067" sId="3" odxf="1" dxf="1">
    <oc r="D26" t="inlineStr">
      <is>
        <t xml:space="preserve"> </t>
      </is>
    </oc>
    <nc r="D26"/>
    <odxf>
      <font>
        <sz val="11"/>
        <color rgb="FF000000"/>
        <family val="2"/>
      </font>
      <numFmt numFmtId="14" formatCode="0.00%"/>
      <alignment horizontal="right" vertical="center"/>
      <border outline="0">
        <right style="medium">
          <color indexed="64"/>
        </right>
        <bottom style="medium">
          <color indexed="64"/>
        </bottom>
      </border>
    </odxf>
    <ndxf>
      <font>
        <sz val="10"/>
        <color auto="1"/>
        <name val="Arial"/>
        <family val="2"/>
        <charset val="238"/>
        <scheme val="none"/>
      </font>
      <numFmt numFmtId="0" formatCode="General"/>
      <alignment horizontal="general" vertical="bottom"/>
      <border outline="0">
        <right/>
        <bottom/>
      </border>
    </ndxf>
  </rcc>
  <rfmt sheetId="3" sqref="E26" start="0" length="0">
    <dxf>
      <font>
        <sz val="10"/>
        <color auto="1"/>
        <name val="Arial"/>
        <family val="1"/>
        <charset val="238"/>
        <scheme val="none"/>
      </font>
      <alignment vertical="bottom"/>
    </dxf>
  </rfmt>
  <rrc rId="7068" sId="3" ref="A1:A1048576" action="deleteCol">
    <rfmt sheetId="3" xfDxf="1" sqref="A1:A1048576" start="0" length="0"/>
  </rrc>
  <rrc rId="7069" sId="3" ref="A1:A1048576" action="deleteCol">
    <rfmt sheetId="3" xfDxf="1" sqref="A1:A1048576" start="0" length="0"/>
  </rrc>
  <rrc rId="7070" sId="3" ref="A1:A1048576" action="deleteCol">
    <rfmt sheetId="3" xfDxf="1" sqref="A1:A1048576" start="0" length="0"/>
  </rrc>
  <rrc rId="7071" sId="3" ref="A1:A1048576" action="deleteCol">
    <rfmt sheetId="3" xfDxf="1" sqref="A1:A1048576" start="0" length="0"/>
  </rrc>
  <rrc rId="7072" sId="3" ref="A1:A1048576" action="deleteCol">
    <rfmt sheetId="3" xfDxf="1" sqref="A1:A1048576" start="0" length="0"/>
  </rrc>
  <rrc rId="7073" sId="3" ref="A1:A1048576" action="deleteCol">
    <rfmt sheetId="3" xfDxf="1" sqref="A1:A1048576" start="0" length="0"/>
  </rrc>
  <rrc rId="7074" sId="3" ref="A1:A1048576" action="deleteCol">
    <rfmt sheetId="3" xfDxf="1" sqref="A1:A1048576" start="0" length="0"/>
  </rrc>
  <rrc rId="7075" sId="3" ref="A1:A1048576" action="deleteCol">
    <rfmt sheetId="3" xfDxf="1" sqref="A1:A1048576" start="0" length="0"/>
  </rrc>
  <rrc rId="7076" sId="3" ref="A1:A1048576" action="deleteCol">
    <rfmt sheetId="3" xfDxf="1" sqref="A1:A1048576" start="0" length="0"/>
  </rrc>
  <rrc rId="7077" sId="3" ref="A1:A1048576" action="deleteCol">
    <rfmt sheetId="3" xfDxf="1" sqref="A1:A1048576" start="0" length="0"/>
  </rrc>
  <rrc rId="7078" sId="3" ref="A1:A1048576" action="deleteCol">
    <rfmt sheetId="3" xfDxf="1" sqref="A1:A1048576" start="0" length="0"/>
  </rrc>
  <rrc rId="7079" sId="3" ref="A1:A1048576" action="deleteCol">
    <rfmt sheetId="3" xfDxf="1" sqref="A1:A1048576" start="0" length="0"/>
  </rrc>
  <rrc rId="7080" sId="3" ref="A1:A1048576" action="deleteCol">
    <rfmt sheetId="3" xfDxf="1" sqref="A1:A1048576" start="0" length="0"/>
  </rrc>
  <rrc rId="7081" sId="3" ref="A1:A1048576" action="deleteCol">
    <rfmt sheetId="3" xfDxf="1" sqref="A1:A1048576" start="0" length="0"/>
  </rrc>
  <rrc rId="7082" sId="3" ref="A1:A1048576" action="deleteCol">
    <rfmt sheetId="3" xfDxf="1" sqref="A1:A1048576" start="0" length="0"/>
  </rrc>
  <rrc rId="7083" sId="3" ref="A1:A1048576" action="deleteCol">
    <rfmt sheetId="3" xfDxf="1" sqref="A1:A1048576" start="0" length="0"/>
  </rrc>
  <rrc rId="7084" sId="3" ref="A1:A1048576" action="deleteCol">
    <rfmt sheetId="3" xfDxf="1" sqref="A1:A1048576" start="0" length="0"/>
  </rrc>
  <rrc rId="7085" sId="3" ref="A1:A1048576" action="deleteCol">
    <rfmt sheetId="3" xfDxf="1" sqref="A1:A1048576" start="0" length="0"/>
  </rrc>
  <rrc rId="7086" sId="3" ref="A1:A1048576" action="deleteCol">
    <rfmt sheetId="3" xfDxf="1" sqref="A1:A1048576" start="0" length="0"/>
  </rrc>
  <rrc rId="7087" sId="3" ref="A1:A1048576" action="deleteCol">
    <rfmt sheetId="3" xfDxf="1" sqref="A1:A1048576" start="0" length="0"/>
  </rrc>
  <rrc rId="7088" sId="3" ref="A1:A1048576" action="deleteCol">
    <rfmt sheetId="3" xfDxf="1" sqref="A1:A1048576" start="0" length="0"/>
  </rrc>
  <rrc rId="7089" sId="3" ref="A1:A1048576" action="deleteCol">
    <rfmt sheetId="3" xfDxf="1" sqref="A1:A1048576" start="0" length="0"/>
  </rrc>
  <rrc rId="7090" sId="3" ref="A1:A1048576" action="deleteCol">
    <rfmt sheetId="3" xfDxf="1" sqref="A1:A1048576" start="0" length="0"/>
  </rrc>
  <rrc rId="7091" sId="3" ref="A1:A1048576" action="deleteCol">
    <rfmt sheetId="3" xfDxf="1" sqref="A1:A1048576" start="0" length="0"/>
  </rrc>
  <rrc rId="7092" sId="3" ref="A1:A1048576" action="deleteCol">
    <rfmt sheetId="3" xfDxf="1" sqref="A1:A1048576" start="0" length="0"/>
  </rrc>
  <rrc rId="7093" sId="3" ref="A1:A1048576" action="deleteCol">
    <rfmt sheetId="3" xfDxf="1" sqref="A1:A1048576" start="0" length="0"/>
  </rrc>
  <rrc rId="7094" sId="3" ref="A1:A1048576" action="deleteCol">
    <rfmt sheetId="3" xfDxf="1" sqref="A1:A1048576" start="0" length="0"/>
  </rrc>
  <rrc rId="7095" sId="3" ref="A1:A1048576" action="deleteCol">
    <rfmt sheetId="3" xfDxf="1" sqref="A1:A1048576" start="0" length="0"/>
  </rrc>
  <rrc rId="7096" sId="3" ref="A1:A1048576" action="deleteCol">
    <rfmt sheetId="3" xfDxf="1" sqref="A1:A1048576" start="0" length="0"/>
  </rrc>
  <rrc rId="7097" sId="3" ref="A1:A1048576" action="deleteCol">
    <rfmt sheetId="3" xfDxf="1" sqref="A1:A1048576" start="0" length="0"/>
  </rrc>
  <rrc rId="7098" sId="3" ref="A1:A1048576" action="deleteCol">
    <rfmt sheetId="3" xfDxf="1" sqref="A1:A1048576" start="0" length="0"/>
  </rrc>
  <rrc rId="7099" sId="3" ref="A1:A1048576" action="deleteCol">
    <rfmt sheetId="3" xfDxf="1" sqref="A1:A1048576" start="0" length="0"/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13" Type="http://schemas.openxmlformats.org/officeDocument/2006/relationships/printerSettings" Target="../printerSettings/printerSettings37.bin"/><Relationship Id="rId1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27.bin"/><Relationship Id="rId21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31.bin"/><Relationship Id="rId12" Type="http://schemas.openxmlformats.org/officeDocument/2006/relationships/printerSettings" Target="../printerSettings/printerSettings36.bin"/><Relationship Id="rId1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26.bin"/><Relationship Id="rId16" Type="http://schemas.openxmlformats.org/officeDocument/2006/relationships/printerSettings" Target="../printerSettings/printerSettings40.bin"/><Relationship Id="rId20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11" Type="http://schemas.openxmlformats.org/officeDocument/2006/relationships/printerSettings" Target="../printerSettings/printerSettings35.bin"/><Relationship Id="rId24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29.bin"/><Relationship Id="rId15" Type="http://schemas.openxmlformats.org/officeDocument/2006/relationships/printerSettings" Target="../printerSettings/printerSettings39.bin"/><Relationship Id="rId23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34.bin"/><Relationship Id="rId19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28.bin"/><Relationship Id="rId9" Type="http://schemas.openxmlformats.org/officeDocument/2006/relationships/printerSettings" Target="../printerSettings/printerSettings33.bin"/><Relationship Id="rId14" Type="http://schemas.openxmlformats.org/officeDocument/2006/relationships/printerSettings" Target="../printerSettings/printerSettings38.bin"/><Relationship Id="rId22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"/>
  <sheetViews>
    <sheetView showRuler="0" topLeftCell="A11" zoomScale="70" zoomScaleNormal="50" workbookViewId="0">
      <selection activeCell="M63" sqref="M63"/>
    </sheetView>
  </sheetViews>
  <sheetFormatPr defaultColWidth="9.28515625" defaultRowHeight="14.25" outlineLevelRow="1" x14ac:dyDescent="0.2"/>
  <cols>
    <col min="1" max="1" width="13.7109375" style="194" customWidth="1"/>
    <col min="2" max="2" width="18.28515625" style="194" customWidth="1"/>
    <col min="3" max="3" width="19.5703125" style="194" customWidth="1"/>
    <col min="4" max="4" width="19.28515625" style="194" customWidth="1"/>
    <col min="5" max="5" width="12.28515625" style="194" customWidth="1"/>
    <col min="6" max="7" width="12.7109375" style="194" customWidth="1"/>
    <col min="8" max="8" width="11" style="194" customWidth="1"/>
    <col min="9" max="9" width="14" style="195" customWidth="1"/>
    <col min="10" max="12" width="18.28515625" style="195" customWidth="1"/>
    <col min="13" max="16" width="20.5703125" style="195" customWidth="1"/>
    <col min="17" max="17" width="9.7109375" style="196" customWidth="1"/>
    <col min="18" max="18" width="24.42578125" style="197" customWidth="1"/>
    <col min="19" max="19" width="24.28515625" style="197" customWidth="1"/>
    <col min="20" max="20" width="55.7109375" style="197" bestFit="1" customWidth="1"/>
    <col min="21" max="21" width="40.42578125" style="197" customWidth="1"/>
    <col min="22" max="22" width="18.42578125" style="196" customWidth="1"/>
    <col min="23" max="23" width="30.42578125" style="196" bestFit="1" customWidth="1"/>
    <col min="24" max="24" width="14.28515625" style="196" customWidth="1"/>
    <col min="25" max="25" width="14.28515625" style="194" customWidth="1"/>
    <col min="26" max="26" width="12.7109375" style="194" customWidth="1"/>
    <col min="27" max="27" width="13.42578125" style="194" customWidth="1"/>
    <col min="28" max="28" width="29.7109375" style="194" customWidth="1"/>
    <col min="29" max="16384" width="9.28515625" style="194"/>
  </cols>
  <sheetData>
    <row r="1" spans="1:28" ht="15" thickBot="1" x14ac:dyDescent="0.25">
      <c r="A1" s="193">
        <v>44470</v>
      </c>
      <c r="V1" s="197"/>
      <c r="W1" s="197"/>
    </row>
    <row r="2" spans="1:28" s="198" customFormat="1" ht="97.15" customHeight="1" thickBot="1" x14ac:dyDescent="0.25">
      <c r="B2" s="199" t="s">
        <v>1672</v>
      </c>
      <c r="C2" s="199" t="s">
        <v>1652</v>
      </c>
      <c r="D2" s="199" t="s">
        <v>1664</v>
      </c>
      <c r="E2" s="199" t="s">
        <v>1665</v>
      </c>
      <c r="F2" s="199" t="s">
        <v>1663</v>
      </c>
      <c r="G2" s="199" t="s">
        <v>1662</v>
      </c>
      <c r="H2" s="199" t="s">
        <v>1661</v>
      </c>
      <c r="I2" s="199" t="s">
        <v>1660</v>
      </c>
      <c r="J2" s="199" t="s">
        <v>1701</v>
      </c>
      <c r="K2" s="200" t="s">
        <v>1722</v>
      </c>
      <c r="L2" s="200" t="s">
        <v>1723</v>
      </c>
      <c r="M2" s="200" t="s">
        <v>1726</v>
      </c>
      <c r="N2" s="201" t="s">
        <v>1754</v>
      </c>
      <c r="O2" s="200" t="s">
        <v>1750</v>
      </c>
      <c r="P2" s="200" t="s">
        <v>1752</v>
      </c>
      <c r="Q2" s="202" t="s">
        <v>1054</v>
      </c>
      <c r="R2" s="203" t="s">
        <v>905</v>
      </c>
      <c r="S2" s="203" t="s">
        <v>1094</v>
      </c>
      <c r="T2" s="204" t="s">
        <v>1115</v>
      </c>
      <c r="U2" s="204" t="s">
        <v>1738</v>
      </c>
      <c r="V2" s="203" t="s">
        <v>1745</v>
      </c>
      <c r="W2" s="205" t="s">
        <v>1053</v>
      </c>
      <c r="X2" s="206" t="s">
        <v>1116</v>
      </c>
      <c r="Y2" s="207" t="s">
        <v>1049</v>
      </c>
      <c r="Z2" s="207" t="s">
        <v>1050</v>
      </c>
      <c r="AA2" s="207" t="s">
        <v>1051</v>
      </c>
      <c r="AB2" s="208" t="s">
        <v>1052</v>
      </c>
    </row>
    <row r="3" spans="1:28" s="198" customFormat="1" ht="25.5" customHeight="1" thickBot="1" x14ac:dyDescent="0.25">
      <c r="B3" s="209"/>
      <c r="C3" s="210"/>
      <c r="D3" s="210" t="s">
        <v>904</v>
      </c>
      <c r="E3" s="210"/>
      <c r="F3" s="210"/>
      <c r="G3" s="210"/>
      <c r="H3" s="210"/>
      <c r="I3" s="210"/>
      <c r="J3" s="211"/>
      <c r="K3" s="211"/>
      <c r="L3" s="211"/>
      <c r="M3" s="211"/>
      <c r="N3" s="211"/>
      <c r="O3" s="211"/>
      <c r="P3" s="211"/>
      <c r="Q3" s="212"/>
      <c r="R3" s="213"/>
      <c r="S3" s="214"/>
      <c r="T3" s="215" t="s">
        <v>906</v>
      </c>
      <c r="U3" s="215"/>
      <c r="V3" s="216"/>
      <c r="W3" s="217"/>
      <c r="X3" s="218"/>
      <c r="Y3" s="219"/>
      <c r="Z3" s="219"/>
      <c r="AA3" s="219"/>
      <c r="AB3" s="220"/>
    </row>
    <row r="4" spans="1:28" s="376" customFormat="1" ht="25.5" customHeight="1" thickBot="1" x14ac:dyDescent="0.25">
      <c r="B4" s="33">
        <v>1</v>
      </c>
      <c r="C4" s="95"/>
      <c r="D4" s="95">
        <v>1</v>
      </c>
      <c r="E4" s="377"/>
      <c r="F4" s="377"/>
      <c r="G4" s="95">
        <v>1</v>
      </c>
      <c r="H4" s="95">
        <v>1</v>
      </c>
      <c r="I4" s="377"/>
      <c r="J4" s="95"/>
      <c r="K4" s="95"/>
      <c r="L4" s="95">
        <v>1</v>
      </c>
      <c r="M4" s="95">
        <v>1</v>
      </c>
      <c r="N4" s="95"/>
      <c r="O4" s="378">
        <v>43952</v>
      </c>
      <c r="P4" s="95"/>
      <c r="Q4" s="379"/>
      <c r="R4" s="380" t="s">
        <v>1780</v>
      </c>
      <c r="S4" s="381" t="s">
        <v>1778</v>
      </c>
      <c r="T4" s="382" t="s">
        <v>1779</v>
      </c>
      <c r="U4" s="382" t="s">
        <v>1736</v>
      </c>
      <c r="V4" s="383" t="s">
        <v>14</v>
      </c>
      <c r="W4" s="379" t="s">
        <v>1774</v>
      </c>
      <c r="X4" s="384" t="s">
        <v>882</v>
      </c>
      <c r="Y4" s="385">
        <v>40</v>
      </c>
      <c r="Z4" s="386">
        <v>70</v>
      </c>
      <c r="AA4" s="385">
        <v>40</v>
      </c>
      <c r="AB4" s="387" t="s">
        <v>904</v>
      </c>
    </row>
    <row r="5" spans="1:28" s="376" customFormat="1" ht="21.6" customHeight="1" x14ac:dyDescent="0.2">
      <c r="B5" s="33"/>
      <c r="C5" s="95"/>
      <c r="D5" s="95"/>
      <c r="E5" s="388"/>
      <c r="F5" s="388"/>
      <c r="G5" s="388"/>
      <c r="H5" s="95"/>
      <c r="I5" s="388"/>
      <c r="J5" s="95"/>
      <c r="K5" s="95"/>
      <c r="L5" s="95"/>
      <c r="M5" s="95"/>
      <c r="N5" s="95"/>
      <c r="O5" s="378">
        <v>42278</v>
      </c>
      <c r="P5" s="378"/>
      <c r="Q5" s="389" t="s">
        <v>907</v>
      </c>
      <c r="R5" s="390" t="s">
        <v>908</v>
      </c>
      <c r="S5" s="391" t="s">
        <v>1095</v>
      </c>
      <c r="T5" s="392" t="s">
        <v>1134</v>
      </c>
      <c r="U5" s="392" t="s">
        <v>1736</v>
      </c>
      <c r="V5" s="393" t="s">
        <v>14</v>
      </c>
      <c r="W5" s="389" t="s">
        <v>1774</v>
      </c>
      <c r="X5" s="394" t="s">
        <v>882</v>
      </c>
      <c r="Y5" s="395">
        <v>40</v>
      </c>
      <c r="Z5" s="396">
        <v>70</v>
      </c>
      <c r="AA5" s="395">
        <v>40</v>
      </c>
      <c r="AB5" s="397" t="s">
        <v>904</v>
      </c>
    </row>
    <row r="6" spans="1:28" s="198" customFormat="1" ht="21.6" customHeight="1" x14ac:dyDescent="0.2">
      <c r="B6" s="209">
        <v>1</v>
      </c>
      <c r="C6" s="211">
        <v>1</v>
      </c>
      <c r="D6" s="211">
        <v>1</v>
      </c>
      <c r="E6" s="221"/>
      <c r="F6" s="221"/>
      <c r="G6" s="221"/>
      <c r="H6" s="211">
        <v>1</v>
      </c>
      <c r="I6" s="221"/>
      <c r="J6" s="211"/>
      <c r="K6" s="211"/>
      <c r="L6" s="211">
        <v>1</v>
      </c>
      <c r="M6" s="211">
        <v>1</v>
      </c>
      <c r="N6" s="211"/>
      <c r="O6" s="222">
        <v>42278</v>
      </c>
      <c r="P6" s="222"/>
      <c r="Q6" s="223" t="s">
        <v>909</v>
      </c>
      <c r="R6" s="69" t="s">
        <v>910</v>
      </c>
      <c r="S6" s="224" t="s">
        <v>1096</v>
      </c>
      <c r="T6" s="225" t="s">
        <v>1102</v>
      </c>
      <c r="U6" s="225" t="s">
        <v>1735</v>
      </c>
      <c r="V6" s="226" t="s">
        <v>4</v>
      </c>
      <c r="W6" s="227" t="s">
        <v>1070</v>
      </c>
      <c r="X6" s="228" t="s">
        <v>882</v>
      </c>
      <c r="Y6" s="229">
        <v>38</v>
      </c>
      <c r="Z6" s="229">
        <v>63</v>
      </c>
      <c r="AA6" s="229">
        <v>38</v>
      </c>
      <c r="AB6" s="230"/>
    </row>
    <row r="7" spans="1:28" s="198" customFormat="1" ht="21.6" customHeight="1" x14ac:dyDescent="0.2">
      <c r="B7" s="209">
        <v>1</v>
      </c>
      <c r="C7" s="211">
        <v>1</v>
      </c>
      <c r="D7" s="211">
        <v>1</v>
      </c>
      <c r="E7" s="221"/>
      <c r="F7" s="221"/>
      <c r="G7" s="221"/>
      <c r="H7" s="211">
        <v>1</v>
      </c>
      <c r="I7" s="221"/>
      <c r="J7" s="211"/>
      <c r="K7" s="211"/>
      <c r="L7" s="211">
        <v>1</v>
      </c>
      <c r="M7" s="211">
        <v>1</v>
      </c>
      <c r="N7" s="211"/>
      <c r="O7" s="222">
        <v>42278</v>
      </c>
      <c r="P7" s="222"/>
      <c r="Q7" s="223" t="s">
        <v>911</v>
      </c>
      <c r="R7" s="69" t="s">
        <v>1074</v>
      </c>
      <c r="S7" s="231" t="s">
        <v>1075</v>
      </c>
      <c r="T7" s="225" t="s">
        <v>1103</v>
      </c>
      <c r="U7" s="225" t="s">
        <v>1737</v>
      </c>
      <c r="V7" s="226" t="s">
        <v>25</v>
      </c>
      <c r="W7" s="227" t="s">
        <v>1063</v>
      </c>
      <c r="X7" s="228" t="s">
        <v>882</v>
      </c>
      <c r="Y7" s="229">
        <v>52</v>
      </c>
      <c r="Z7" s="229">
        <v>75</v>
      </c>
      <c r="AA7" s="229">
        <v>52</v>
      </c>
      <c r="AB7" s="232"/>
    </row>
    <row r="8" spans="1:28" s="198" customFormat="1" ht="21.6" customHeight="1" x14ac:dyDescent="0.2">
      <c r="B8" s="209">
        <v>1</v>
      </c>
      <c r="C8" s="211">
        <v>1</v>
      </c>
      <c r="D8" s="211">
        <v>1</v>
      </c>
      <c r="E8" s="221"/>
      <c r="F8" s="221"/>
      <c r="G8" s="221"/>
      <c r="H8" s="211">
        <v>1</v>
      </c>
      <c r="I8" s="221"/>
      <c r="J8" s="211"/>
      <c r="K8" s="211"/>
      <c r="L8" s="211">
        <v>1</v>
      </c>
      <c r="M8" s="211">
        <v>1</v>
      </c>
      <c r="N8" s="211"/>
      <c r="O8" s="222">
        <v>42278</v>
      </c>
      <c r="P8" s="222"/>
      <c r="Q8" s="233" t="s">
        <v>912</v>
      </c>
      <c r="R8" s="69" t="s">
        <v>1136</v>
      </c>
      <c r="S8" s="231" t="s">
        <v>1087</v>
      </c>
      <c r="T8" s="225" t="s">
        <v>1135</v>
      </c>
      <c r="U8" s="225" t="s">
        <v>1737</v>
      </c>
      <c r="V8" s="226" t="s">
        <v>25</v>
      </c>
      <c r="W8" s="234" t="s">
        <v>1028</v>
      </c>
      <c r="X8" s="226" t="s">
        <v>882</v>
      </c>
      <c r="Y8" s="229">
        <v>40</v>
      </c>
      <c r="Z8" s="229">
        <v>63</v>
      </c>
      <c r="AA8" s="229">
        <v>40</v>
      </c>
      <c r="AB8" s="230"/>
    </row>
    <row r="9" spans="1:28" s="198" customFormat="1" ht="21.6" customHeight="1" x14ac:dyDescent="0.2">
      <c r="B9" s="209">
        <v>1</v>
      </c>
      <c r="C9" s="211">
        <v>1</v>
      </c>
      <c r="D9" s="211">
        <v>1</v>
      </c>
      <c r="E9" s="221"/>
      <c r="F9" s="221"/>
      <c r="G9" s="221"/>
      <c r="H9" s="211">
        <v>1</v>
      </c>
      <c r="I9" s="221"/>
      <c r="J9" s="211"/>
      <c r="K9" s="211"/>
      <c r="L9" s="211">
        <v>1</v>
      </c>
      <c r="M9" s="211">
        <v>1</v>
      </c>
      <c r="N9" s="211"/>
      <c r="O9" s="222">
        <v>43742</v>
      </c>
      <c r="P9" s="222"/>
      <c r="Q9" s="233" t="s">
        <v>1765</v>
      </c>
      <c r="R9" s="69" t="s">
        <v>1766</v>
      </c>
      <c r="S9" s="231" t="s">
        <v>1767</v>
      </c>
      <c r="T9" s="231" t="s">
        <v>1768</v>
      </c>
      <c r="U9" s="225" t="s">
        <v>1737</v>
      </c>
      <c r="V9" s="235" t="s">
        <v>18</v>
      </c>
      <c r="W9" s="236" t="s">
        <v>1769</v>
      </c>
      <c r="X9" s="226" t="s">
        <v>882</v>
      </c>
      <c r="Y9" s="229">
        <v>45</v>
      </c>
      <c r="Z9" s="229">
        <v>75</v>
      </c>
      <c r="AA9" s="229">
        <v>53</v>
      </c>
      <c r="AB9" s="230"/>
    </row>
    <row r="10" spans="1:28" s="198" customFormat="1" ht="21.6" customHeight="1" thickBot="1" x14ac:dyDescent="0.25">
      <c r="B10" s="209"/>
      <c r="C10" s="211"/>
      <c r="D10" s="221"/>
      <c r="E10" s="221"/>
      <c r="F10" s="221"/>
      <c r="G10" s="221"/>
      <c r="H10" s="221"/>
      <c r="I10" s="221"/>
      <c r="J10" s="211"/>
      <c r="K10" s="211"/>
      <c r="L10" s="211"/>
      <c r="M10" s="211"/>
      <c r="N10" s="211"/>
      <c r="O10" s="211"/>
      <c r="P10" s="211"/>
      <c r="Q10" s="237"/>
      <c r="R10" s="238"/>
      <c r="S10" s="239"/>
      <c r="T10" s="240"/>
      <c r="U10" s="240"/>
      <c r="V10" s="241"/>
      <c r="W10" s="242"/>
      <c r="X10" s="241"/>
      <c r="Y10" s="243"/>
      <c r="Z10" s="243"/>
      <c r="AA10" s="243"/>
      <c r="AB10" s="244"/>
    </row>
    <row r="11" spans="1:28" s="198" customFormat="1" ht="25.5" customHeight="1" thickBot="1" x14ac:dyDescent="0.25">
      <c r="B11" s="209"/>
      <c r="C11" s="211"/>
      <c r="D11" s="221"/>
      <c r="E11" s="221"/>
      <c r="F11" s="221"/>
      <c r="G11" s="221"/>
      <c r="H11" s="221"/>
      <c r="I11" s="221"/>
      <c r="J11" s="211"/>
      <c r="K11" s="211"/>
      <c r="L11" s="211"/>
      <c r="M11" s="211"/>
      <c r="N11" s="211"/>
      <c r="O11" s="211"/>
      <c r="P11" s="211"/>
      <c r="Q11" s="245"/>
      <c r="R11" s="213"/>
      <c r="S11" s="213"/>
      <c r="T11" s="246" t="s">
        <v>1061</v>
      </c>
      <c r="U11" s="246"/>
      <c r="V11" s="247"/>
      <c r="W11" s="248"/>
      <c r="X11" s="249"/>
      <c r="Y11" s="250"/>
      <c r="Z11" s="250"/>
      <c r="AA11" s="250"/>
      <c r="AB11" s="251"/>
    </row>
    <row r="12" spans="1:28" s="198" customFormat="1" ht="25.5" customHeight="1" thickBot="1" x14ac:dyDescent="0.25">
      <c r="B12" s="209">
        <v>1</v>
      </c>
      <c r="C12" s="252"/>
      <c r="D12" s="221"/>
      <c r="E12" s="221"/>
      <c r="F12" s="221"/>
      <c r="G12" s="221"/>
      <c r="H12" s="211">
        <v>1</v>
      </c>
      <c r="I12" s="221"/>
      <c r="J12" s="211"/>
      <c r="K12" s="211"/>
      <c r="L12" s="211"/>
      <c r="M12" s="211">
        <v>1</v>
      </c>
      <c r="N12" s="211"/>
      <c r="O12" s="222">
        <v>42278</v>
      </c>
      <c r="P12" s="222"/>
      <c r="Q12" s="253"/>
      <c r="R12" s="254" t="s">
        <v>1032</v>
      </c>
      <c r="S12" s="254" t="s">
        <v>1189</v>
      </c>
      <c r="T12" s="254" t="s">
        <v>1031</v>
      </c>
      <c r="U12" s="254"/>
      <c r="V12" s="255"/>
      <c r="W12" s="256" t="s">
        <v>1104</v>
      </c>
      <c r="X12" s="257"/>
      <c r="Y12" s="258"/>
      <c r="Z12" s="258"/>
      <c r="AA12" s="258"/>
      <c r="AB12" s="259"/>
    </row>
    <row r="13" spans="1:28" s="260" customFormat="1" ht="25.5" customHeight="1" outlineLevel="1" x14ac:dyDescent="0.2">
      <c r="B13" s="209"/>
      <c r="C13" s="211">
        <v>1</v>
      </c>
      <c r="D13" s="221"/>
      <c r="E13" s="211">
        <v>1</v>
      </c>
      <c r="F13" s="221"/>
      <c r="G13" s="221"/>
      <c r="H13" s="221"/>
      <c r="I13" s="221"/>
      <c r="J13" s="211">
        <v>1</v>
      </c>
      <c r="K13" s="211">
        <v>1</v>
      </c>
      <c r="L13" s="211"/>
      <c r="M13" s="211"/>
      <c r="N13" s="211"/>
      <c r="O13" s="222">
        <v>42278</v>
      </c>
      <c r="P13" s="222"/>
      <c r="Q13" s="261" t="s">
        <v>907</v>
      </c>
      <c r="R13" s="262" t="s">
        <v>1065</v>
      </c>
      <c r="S13" s="263" t="s">
        <v>1174</v>
      </c>
      <c r="T13" s="264" t="s">
        <v>1670</v>
      </c>
      <c r="U13" s="264" t="s">
        <v>1737</v>
      </c>
      <c r="V13" s="265" t="s">
        <v>25</v>
      </c>
      <c r="W13" s="266" t="s">
        <v>1104</v>
      </c>
      <c r="X13" s="267" t="s">
        <v>882</v>
      </c>
      <c r="Y13" s="268">
        <v>48</v>
      </c>
      <c r="Z13" s="268">
        <v>60</v>
      </c>
      <c r="AA13" s="269">
        <v>52</v>
      </c>
      <c r="AB13" s="270" t="s">
        <v>904</v>
      </c>
    </row>
    <row r="14" spans="1:28" s="260" customFormat="1" ht="25.5" customHeight="1" outlineLevel="1" thickBot="1" x14ac:dyDescent="0.25">
      <c r="B14" s="209"/>
      <c r="C14" s="211">
        <v>1</v>
      </c>
      <c r="D14" s="221"/>
      <c r="E14" s="211">
        <v>1</v>
      </c>
      <c r="F14" s="221"/>
      <c r="G14" s="221"/>
      <c r="H14" s="221"/>
      <c r="I14" s="221"/>
      <c r="J14" s="211">
        <v>1</v>
      </c>
      <c r="K14" s="211">
        <v>1</v>
      </c>
      <c r="L14" s="211"/>
      <c r="M14" s="211"/>
      <c r="N14" s="211"/>
      <c r="O14" s="222">
        <v>42278</v>
      </c>
      <c r="P14" s="222"/>
      <c r="Q14" s="271" t="s">
        <v>909</v>
      </c>
      <c r="R14" s="263" t="s">
        <v>923</v>
      </c>
      <c r="S14" s="263" t="s">
        <v>1175</v>
      </c>
      <c r="T14" s="272" t="s">
        <v>903</v>
      </c>
      <c r="U14" s="272" t="s">
        <v>1735</v>
      </c>
      <c r="V14" s="273" t="s">
        <v>33</v>
      </c>
      <c r="W14" s="274" t="s">
        <v>1104</v>
      </c>
      <c r="X14" s="275" t="s">
        <v>882</v>
      </c>
      <c r="Y14" s="276">
        <v>25</v>
      </c>
      <c r="Z14" s="276">
        <v>45</v>
      </c>
      <c r="AA14" s="277">
        <v>45</v>
      </c>
      <c r="AB14" s="278"/>
    </row>
    <row r="15" spans="1:28" s="260" customFormat="1" ht="25.5" customHeight="1" outlineLevel="1" x14ac:dyDescent="0.2">
      <c r="B15" s="209"/>
      <c r="C15" s="211">
        <v>1</v>
      </c>
      <c r="D15" s="221"/>
      <c r="E15" s="211">
        <v>1</v>
      </c>
      <c r="F15" s="221"/>
      <c r="G15" s="221"/>
      <c r="H15" s="221"/>
      <c r="I15" s="221"/>
      <c r="J15" s="211">
        <v>1</v>
      </c>
      <c r="K15" s="211">
        <v>1</v>
      </c>
      <c r="L15" s="211"/>
      <c r="M15" s="211"/>
      <c r="N15" s="211"/>
      <c r="O15" s="222">
        <v>42278</v>
      </c>
      <c r="P15" s="222"/>
      <c r="Q15" s="261" t="s">
        <v>911</v>
      </c>
      <c r="R15" s="263" t="s">
        <v>1154</v>
      </c>
      <c r="S15" s="263" t="s">
        <v>1180</v>
      </c>
      <c r="T15" s="279" t="s">
        <v>1155</v>
      </c>
      <c r="U15" s="279" t="s">
        <v>1736</v>
      </c>
      <c r="V15" s="280" t="s">
        <v>14</v>
      </c>
      <c r="W15" s="274" t="s">
        <v>1104</v>
      </c>
      <c r="X15" s="275" t="s">
        <v>882</v>
      </c>
      <c r="Y15" s="277">
        <v>40</v>
      </c>
      <c r="Z15" s="277">
        <v>60</v>
      </c>
      <c r="AA15" s="277">
        <v>60</v>
      </c>
      <c r="AB15" s="278"/>
    </row>
    <row r="16" spans="1:28" s="260" customFormat="1" ht="25.5" customHeight="1" outlineLevel="1" thickBot="1" x14ac:dyDescent="0.25">
      <c r="B16" s="209"/>
      <c r="C16" s="211">
        <v>1</v>
      </c>
      <c r="D16" s="221"/>
      <c r="E16" s="211">
        <v>1</v>
      </c>
      <c r="F16" s="221"/>
      <c r="G16" s="221"/>
      <c r="H16" s="221"/>
      <c r="I16" s="221"/>
      <c r="J16" s="211">
        <v>1</v>
      </c>
      <c r="K16" s="211">
        <v>1</v>
      </c>
      <c r="L16" s="211"/>
      <c r="M16" s="211"/>
      <c r="N16" s="211"/>
      <c r="O16" s="222">
        <v>42278</v>
      </c>
      <c r="P16" s="222"/>
      <c r="Q16" s="271" t="s">
        <v>912</v>
      </c>
      <c r="R16" s="281" t="s">
        <v>1709</v>
      </c>
      <c r="S16" s="281" t="s">
        <v>1710</v>
      </c>
      <c r="T16" s="279" t="s">
        <v>1708</v>
      </c>
      <c r="U16" s="279" t="s">
        <v>1735</v>
      </c>
      <c r="V16" s="280" t="s">
        <v>33</v>
      </c>
      <c r="W16" s="274" t="s">
        <v>1104</v>
      </c>
      <c r="X16" s="275" t="s">
        <v>882</v>
      </c>
      <c r="Y16" s="277">
        <v>40</v>
      </c>
      <c r="Z16" s="277">
        <v>60</v>
      </c>
      <c r="AA16" s="277">
        <v>63</v>
      </c>
      <c r="AB16" s="278"/>
    </row>
    <row r="17" spans="2:28" s="260" customFormat="1" ht="25.5" customHeight="1" outlineLevel="1" x14ac:dyDescent="0.2">
      <c r="B17" s="209"/>
      <c r="C17" s="211">
        <v>1</v>
      </c>
      <c r="D17" s="221"/>
      <c r="E17" s="211">
        <v>1</v>
      </c>
      <c r="F17" s="221"/>
      <c r="G17" s="221"/>
      <c r="H17" s="221"/>
      <c r="I17" s="221"/>
      <c r="J17" s="211">
        <v>1</v>
      </c>
      <c r="K17" s="211">
        <v>1</v>
      </c>
      <c r="L17" s="211"/>
      <c r="M17" s="211"/>
      <c r="N17" s="211"/>
      <c r="O17" s="222">
        <v>42278</v>
      </c>
      <c r="P17" s="222"/>
      <c r="Q17" s="261" t="s">
        <v>915</v>
      </c>
      <c r="R17" s="263" t="s">
        <v>913</v>
      </c>
      <c r="S17" s="263" t="s">
        <v>1176</v>
      </c>
      <c r="T17" s="279" t="s">
        <v>914</v>
      </c>
      <c r="U17" s="96" t="s">
        <v>1736</v>
      </c>
      <c r="V17" s="280" t="s">
        <v>25</v>
      </c>
      <c r="W17" s="274" t="s">
        <v>1104</v>
      </c>
      <c r="X17" s="275" t="s">
        <v>882</v>
      </c>
      <c r="Y17" s="277">
        <v>40</v>
      </c>
      <c r="Z17" s="277">
        <v>63</v>
      </c>
      <c r="AA17" s="277">
        <v>58</v>
      </c>
      <c r="AB17" s="278"/>
    </row>
    <row r="18" spans="2:28" s="260" customFormat="1" ht="25.5" customHeight="1" outlineLevel="1" thickBot="1" x14ac:dyDescent="0.25">
      <c r="B18" s="209"/>
      <c r="C18" s="211">
        <v>1</v>
      </c>
      <c r="D18" s="221"/>
      <c r="E18" s="211">
        <v>1</v>
      </c>
      <c r="F18" s="221"/>
      <c r="G18" s="221"/>
      <c r="H18" s="221"/>
      <c r="I18" s="221"/>
      <c r="J18" s="211">
        <v>1</v>
      </c>
      <c r="K18" s="211">
        <v>1</v>
      </c>
      <c r="L18" s="211"/>
      <c r="M18" s="211"/>
      <c r="N18" s="211"/>
      <c r="O18" s="222">
        <v>42278</v>
      </c>
      <c r="P18" s="222"/>
      <c r="Q18" s="271" t="s">
        <v>917</v>
      </c>
      <c r="R18" s="263" t="s">
        <v>916</v>
      </c>
      <c r="S18" s="263" t="s">
        <v>1177</v>
      </c>
      <c r="T18" s="279" t="s">
        <v>1161</v>
      </c>
      <c r="U18" s="279" t="s">
        <v>1736</v>
      </c>
      <c r="V18" s="280" t="s">
        <v>14</v>
      </c>
      <c r="W18" s="274" t="s">
        <v>1104</v>
      </c>
      <c r="X18" s="275" t="s">
        <v>882</v>
      </c>
      <c r="Y18" s="277">
        <v>40</v>
      </c>
      <c r="Z18" s="277">
        <v>58</v>
      </c>
      <c r="AA18" s="277">
        <v>58</v>
      </c>
      <c r="AB18" s="278"/>
    </row>
    <row r="19" spans="2:28" s="260" customFormat="1" ht="25.5" customHeight="1" outlineLevel="1" x14ac:dyDescent="0.2">
      <c r="B19" s="209"/>
      <c r="C19" s="211">
        <v>1</v>
      </c>
      <c r="D19" s="221"/>
      <c r="E19" s="211">
        <v>1</v>
      </c>
      <c r="F19" s="221"/>
      <c r="G19" s="221"/>
      <c r="H19" s="221"/>
      <c r="I19" s="221"/>
      <c r="J19" s="211">
        <v>1</v>
      </c>
      <c r="K19" s="211">
        <v>1</v>
      </c>
      <c r="L19" s="211"/>
      <c r="M19" s="211"/>
      <c r="N19" s="211"/>
      <c r="O19" s="222">
        <v>42278</v>
      </c>
      <c r="P19" s="222"/>
      <c r="Q19" s="261" t="s">
        <v>920</v>
      </c>
      <c r="R19" s="263" t="s">
        <v>918</v>
      </c>
      <c r="S19" s="263" t="s">
        <v>1178</v>
      </c>
      <c r="T19" s="279" t="s">
        <v>919</v>
      </c>
      <c r="U19" s="279" t="s">
        <v>1736</v>
      </c>
      <c r="V19" s="280" t="s">
        <v>14</v>
      </c>
      <c r="W19" s="274" t="s">
        <v>1104</v>
      </c>
      <c r="X19" s="275" t="s">
        <v>882</v>
      </c>
      <c r="Y19" s="277">
        <v>40</v>
      </c>
      <c r="Z19" s="277">
        <v>63</v>
      </c>
      <c r="AA19" s="277">
        <v>57</v>
      </c>
      <c r="AB19" s="278"/>
    </row>
    <row r="20" spans="2:28" s="260" customFormat="1" ht="25.5" customHeight="1" outlineLevel="1" thickBot="1" x14ac:dyDescent="0.25">
      <c r="B20" s="209"/>
      <c r="C20" s="211">
        <v>1</v>
      </c>
      <c r="D20" s="221"/>
      <c r="E20" s="211">
        <v>1</v>
      </c>
      <c r="F20" s="221"/>
      <c r="G20" s="221"/>
      <c r="H20" s="221"/>
      <c r="I20" s="221"/>
      <c r="J20" s="211">
        <v>1</v>
      </c>
      <c r="K20" s="211">
        <v>1</v>
      </c>
      <c r="L20" s="211"/>
      <c r="M20" s="211"/>
      <c r="N20" s="211"/>
      <c r="O20" s="222">
        <v>42278</v>
      </c>
      <c r="P20" s="222"/>
      <c r="Q20" s="271" t="s">
        <v>922</v>
      </c>
      <c r="R20" s="263" t="s">
        <v>979</v>
      </c>
      <c r="S20" s="263" t="s">
        <v>1179</v>
      </c>
      <c r="T20" s="279" t="s">
        <v>946</v>
      </c>
      <c r="U20" s="279" t="s">
        <v>1735</v>
      </c>
      <c r="V20" s="280" t="s">
        <v>33</v>
      </c>
      <c r="W20" s="274" t="s">
        <v>1104</v>
      </c>
      <c r="X20" s="275" t="s">
        <v>882</v>
      </c>
      <c r="Y20" s="277">
        <v>25</v>
      </c>
      <c r="Z20" s="277">
        <v>60</v>
      </c>
      <c r="AA20" s="277">
        <v>60</v>
      </c>
      <c r="AB20" s="278"/>
    </row>
    <row r="21" spans="2:28" s="260" customFormat="1" ht="25.5" customHeight="1" outlineLevel="1" thickBot="1" x14ac:dyDescent="0.25">
      <c r="B21" s="209"/>
      <c r="C21" s="211">
        <v>1</v>
      </c>
      <c r="D21" s="221"/>
      <c r="E21" s="211">
        <v>1</v>
      </c>
      <c r="F21" s="221"/>
      <c r="G21" s="221"/>
      <c r="H21" s="221"/>
      <c r="I21" s="221"/>
      <c r="J21" s="211">
        <v>1</v>
      </c>
      <c r="K21" s="211">
        <v>1</v>
      </c>
      <c r="L21" s="211"/>
      <c r="M21" s="211"/>
      <c r="N21" s="211"/>
      <c r="O21" s="222">
        <v>42278</v>
      </c>
      <c r="P21" s="222"/>
      <c r="Q21" s="261" t="s">
        <v>924</v>
      </c>
      <c r="R21" s="282" t="s">
        <v>921</v>
      </c>
      <c r="S21" s="282" t="s">
        <v>1182</v>
      </c>
      <c r="T21" s="283" t="s">
        <v>1162</v>
      </c>
      <c r="U21" s="283" t="s">
        <v>1737</v>
      </c>
      <c r="V21" s="284" t="s">
        <v>25</v>
      </c>
      <c r="W21" s="285" t="s">
        <v>1104</v>
      </c>
      <c r="X21" s="286" t="s">
        <v>882</v>
      </c>
      <c r="Y21" s="287">
        <v>40</v>
      </c>
      <c r="Z21" s="287">
        <v>60</v>
      </c>
      <c r="AA21" s="287">
        <v>58</v>
      </c>
      <c r="AB21" s="288"/>
    </row>
    <row r="22" spans="2:28" s="260" customFormat="1" ht="25.5" customHeight="1" outlineLevel="1" x14ac:dyDescent="0.2">
      <c r="B22" s="209"/>
      <c r="C22" s="211">
        <v>1</v>
      </c>
      <c r="D22" s="221"/>
      <c r="E22" s="211">
        <v>1</v>
      </c>
      <c r="F22" s="221"/>
      <c r="G22" s="221"/>
      <c r="H22" s="221"/>
      <c r="I22" s="221"/>
      <c r="J22" s="211">
        <v>1</v>
      </c>
      <c r="K22" s="211">
        <v>1</v>
      </c>
      <c r="L22" s="211"/>
      <c r="M22" s="211"/>
      <c r="N22" s="211"/>
      <c r="O22" s="222">
        <v>42278</v>
      </c>
      <c r="P22" s="222"/>
      <c r="Q22" s="271" t="s">
        <v>927</v>
      </c>
      <c r="R22" s="263" t="s">
        <v>1157</v>
      </c>
      <c r="S22" s="263" t="s">
        <v>1181</v>
      </c>
      <c r="T22" s="279" t="s">
        <v>1156</v>
      </c>
      <c r="U22" s="279" t="s">
        <v>1737</v>
      </c>
      <c r="V22" s="280" t="s">
        <v>18</v>
      </c>
      <c r="W22" s="274" t="s">
        <v>1104</v>
      </c>
      <c r="X22" s="275" t="s">
        <v>882</v>
      </c>
      <c r="Y22" s="277">
        <v>40</v>
      </c>
      <c r="Z22" s="277">
        <v>60</v>
      </c>
      <c r="AA22" s="277">
        <v>63</v>
      </c>
      <c r="AB22" s="278"/>
    </row>
    <row r="23" spans="2:28" s="294" customFormat="1" ht="15" thickBot="1" x14ac:dyDescent="0.25">
      <c r="B23" s="209"/>
      <c r="C23" s="209"/>
      <c r="D23" s="289"/>
      <c r="E23" s="209"/>
      <c r="F23" s="289"/>
      <c r="G23" s="289"/>
      <c r="H23" s="289"/>
      <c r="I23" s="290"/>
      <c r="J23" s="211"/>
      <c r="K23" s="211"/>
      <c r="L23" s="211"/>
      <c r="M23" s="211"/>
      <c r="N23" s="211"/>
      <c r="O23" s="211"/>
      <c r="P23" s="211"/>
      <c r="Q23" s="291"/>
      <c r="R23" s="292"/>
      <c r="S23" s="292" t="s">
        <v>904</v>
      </c>
      <c r="T23" s="292"/>
      <c r="U23" s="292"/>
      <c r="V23" s="293"/>
      <c r="W23" s="293"/>
      <c r="X23" s="293"/>
    </row>
    <row r="24" spans="2:28" s="198" customFormat="1" ht="25.5" customHeight="1" thickBot="1" x14ac:dyDescent="0.25">
      <c r="B24" s="209">
        <v>1</v>
      </c>
      <c r="C24" s="252"/>
      <c r="D24" s="221"/>
      <c r="E24" s="211"/>
      <c r="F24" s="221"/>
      <c r="G24" s="221"/>
      <c r="H24" s="211"/>
      <c r="I24" s="295">
        <v>1</v>
      </c>
      <c r="J24" s="211"/>
      <c r="K24" s="211"/>
      <c r="L24" s="211"/>
      <c r="M24" s="211">
        <v>1</v>
      </c>
      <c r="N24" s="211">
        <v>1</v>
      </c>
      <c r="O24" s="222">
        <v>42278</v>
      </c>
      <c r="P24" s="222"/>
      <c r="Q24" s="296"/>
      <c r="R24" s="297" t="s">
        <v>1033</v>
      </c>
      <c r="S24" s="297" t="s">
        <v>1188</v>
      </c>
      <c r="T24" s="298" t="s">
        <v>1034</v>
      </c>
      <c r="U24" s="298"/>
      <c r="V24" s="299"/>
      <c r="W24" s="256" t="s">
        <v>1104</v>
      </c>
      <c r="X24" s="257"/>
      <c r="Y24" s="258"/>
      <c r="Z24" s="258"/>
      <c r="AA24" s="258"/>
      <c r="AB24" s="300"/>
    </row>
    <row r="25" spans="2:28" s="260" customFormat="1" ht="25.5" customHeight="1" outlineLevel="1" x14ac:dyDescent="0.2">
      <c r="B25" s="209"/>
      <c r="C25" s="211">
        <v>1</v>
      </c>
      <c r="D25" s="221"/>
      <c r="E25" s="211">
        <v>1</v>
      </c>
      <c r="F25" s="221"/>
      <c r="G25" s="221"/>
      <c r="H25" s="221"/>
      <c r="I25" s="211" t="s">
        <v>904</v>
      </c>
      <c r="J25" s="211">
        <v>1</v>
      </c>
      <c r="K25" s="211">
        <v>1</v>
      </c>
      <c r="L25" s="211"/>
      <c r="M25" s="211"/>
      <c r="N25" s="211"/>
      <c r="O25" s="222">
        <v>42278</v>
      </c>
      <c r="P25" s="222"/>
      <c r="Q25" s="301" t="s">
        <v>930</v>
      </c>
      <c r="R25" s="302" t="s">
        <v>928</v>
      </c>
      <c r="S25" s="302" t="s">
        <v>1183</v>
      </c>
      <c r="T25" s="303" t="s">
        <v>929</v>
      </c>
      <c r="U25" s="303" t="s">
        <v>1737</v>
      </c>
      <c r="V25" s="304" t="s">
        <v>25</v>
      </c>
      <c r="W25" s="266" t="s">
        <v>1104</v>
      </c>
      <c r="X25" s="305" t="s">
        <v>882</v>
      </c>
      <c r="Y25" s="306">
        <v>5</v>
      </c>
      <c r="Z25" s="306">
        <v>8</v>
      </c>
      <c r="AA25" s="306">
        <v>6</v>
      </c>
      <c r="AB25" s="307"/>
    </row>
    <row r="26" spans="2:28" s="260" customFormat="1" ht="25.5" customHeight="1" outlineLevel="1" thickBot="1" x14ac:dyDescent="0.25">
      <c r="B26" s="209"/>
      <c r="C26" s="211">
        <v>1</v>
      </c>
      <c r="D26" s="221"/>
      <c r="E26" s="211">
        <v>1</v>
      </c>
      <c r="F26" s="221"/>
      <c r="G26" s="221"/>
      <c r="H26" s="221"/>
      <c r="I26" s="211" t="s">
        <v>904</v>
      </c>
      <c r="J26" s="211">
        <v>1</v>
      </c>
      <c r="K26" s="211">
        <v>1</v>
      </c>
      <c r="L26" s="211"/>
      <c r="M26" s="211"/>
      <c r="N26" s="211"/>
      <c r="O26" s="222">
        <v>42278</v>
      </c>
      <c r="P26" s="222"/>
      <c r="Q26" s="308" t="s">
        <v>943</v>
      </c>
      <c r="R26" s="282" t="s">
        <v>931</v>
      </c>
      <c r="S26" s="282" t="s">
        <v>1184</v>
      </c>
      <c r="T26" s="283" t="s">
        <v>932</v>
      </c>
      <c r="U26" s="283" t="s">
        <v>1737</v>
      </c>
      <c r="V26" s="284" t="s">
        <v>25</v>
      </c>
      <c r="W26" s="285" t="s">
        <v>1104</v>
      </c>
      <c r="X26" s="286" t="s">
        <v>882</v>
      </c>
      <c r="Y26" s="287">
        <v>10</v>
      </c>
      <c r="Z26" s="287">
        <v>20</v>
      </c>
      <c r="AA26" s="287">
        <v>15</v>
      </c>
      <c r="AB26" s="288"/>
    </row>
    <row r="27" spans="2:28" s="294" customFormat="1" ht="15" thickBot="1" x14ac:dyDescent="0.25">
      <c r="B27" s="209"/>
      <c r="C27" s="209"/>
      <c r="D27" s="289"/>
      <c r="E27" s="209"/>
      <c r="F27" s="289"/>
      <c r="G27" s="289"/>
      <c r="H27" s="289"/>
      <c r="I27" s="290"/>
      <c r="J27" s="211"/>
      <c r="K27" s="211"/>
      <c r="L27" s="211"/>
      <c r="M27" s="211"/>
      <c r="N27" s="211"/>
      <c r="O27" s="211"/>
      <c r="P27" s="211"/>
      <c r="Q27" s="291"/>
      <c r="R27" s="292"/>
      <c r="S27" s="292"/>
      <c r="T27" s="292"/>
      <c r="U27" s="292"/>
      <c r="V27" s="293"/>
      <c r="W27" s="293"/>
      <c r="X27" s="293"/>
    </row>
    <row r="28" spans="2:28" s="294" customFormat="1" ht="34.5" customHeight="1" thickBot="1" x14ac:dyDescent="0.25">
      <c r="B28" s="209">
        <v>1</v>
      </c>
      <c r="C28" s="209">
        <v>1</v>
      </c>
      <c r="D28" s="289"/>
      <c r="E28" s="209">
        <v>1</v>
      </c>
      <c r="F28" s="289"/>
      <c r="G28" s="289"/>
      <c r="H28" s="211" t="s">
        <v>904</v>
      </c>
      <c r="I28" s="211">
        <v>1</v>
      </c>
      <c r="J28" s="211"/>
      <c r="K28" s="211">
        <v>1</v>
      </c>
      <c r="L28" s="211"/>
      <c r="M28" s="211">
        <v>1</v>
      </c>
      <c r="N28" s="211">
        <v>1</v>
      </c>
      <c r="O28" s="222">
        <v>42278</v>
      </c>
      <c r="P28" s="222"/>
      <c r="Q28" s="309" t="s">
        <v>1019</v>
      </c>
      <c r="R28" s="310" t="s">
        <v>933</v>
      </c>
      <c r="S28" s="310" t="s">
        <v>1185</v>
      </c>
      <c r="T28" s="311" t="s">
        <v>934</v>
      </c>
      <c r="U28" s="311" t="s">
        <v>1736</v>
      </c>
      <c r="V28" s="312" t="s">
        <v>14</v>
      </c>
      <c r="W28" s="313" t="s">
        <v>1104</v>
      </c>
      <c r="X28" s="314" t="s">
        <v>882</v>
      </c>
      <c r="Y28" s="315">
        <v>28</v>
      </c>
      <c r="Z28" s="315">
        <v>40</v>
      </c>
      <c r="AA28" s="315"/>
      <c r="AB28" s="316"/>
    </row>
    <row r="29" spans="2:28" s="294" customFormat="1" ht="15" thickBot="1" x14ac:dyDescent="0.25">
      <c r="B29" s="209"/>
      <c r="C29" s="209"/>
      <c r="D29" s="289"/>
      <c r="E29" s="209"/>
      <c r="F29" s="289"/>
      <c r="G29" s="289"/>
      <c r="H29" s="289"/>
      <c r="I29" s="290"/>
      <c r="J29" s="211"/>
      <c r="K29" s="211"/>
      <c r="L29" s="211"/>
      <c r="M29" s="211"/>
      <c r="N29" s="211"/>
      <c r="O29" s="211"/>
      <c r="P29" s="211"/>
      <c r="Q29" s="291"/>
      <c r="R29" s="292"/>
      <c r="S29" s="292"/>
      <c r="T29" s="292"/>
      <c r="U29" s="292"/>
      <c r="V29" s="293"/>
      <c r="W29" s="293"/>
      <c r="X29" s="293"/>
    </row>
    <row r="30" spans="2:28" s="260" customFormat="1" ht="25.5" customHeight="1" thickBot="1" x14ac:dyDescent="0.25">
      <c r="B30" s="209">
        <v>1</v>
      </c>
      <c r="C30" s="211">
        <v>1</v>
      </c>
      <c r="D30" s="221"/>
      <c r="E30" s="211">
        <v>1</v>
      </c>
      <c r="F30" s="221"/>
      <c r="G30" s="221"/>
      <c r="H30" s="211"/>
      <c r="I30" s="295">
        <v>1</v>
      </c>
      <c r="J30" s="211"/>
      <c r="K30" s="211">
        <v>1</v>
      </c>
      <c r="L30" s="211"/>
      <c r="M30" s="211">
        <v>1</v>
      </c>
      <c r="N30" s="211">
        <v>1</v>
      </c>
      <c r="O30" s="222">
        <v>42278</v>
      </c>
      <c r="P30" s="222"/>
      <c r="Q30" s="317" t="s">
        <v>1020</v>
      </c>
      <c r="R30" s="318" t="s">
        <v>925</v>
      </c>
      <c r="S30" s="318" t="s">
        <v>1186</v>
      </c>
      <c r="T30" s="319" t="s">
        <v>926</v>
      </c>
      <c r="U30" s="319" t="s">
        <v>1735</v>
      </c>
      <c r="V30" s="320" t="s">
        <v>33</v>
      </c>
      <c r="W30" s="321" t="s">
        <v>1104</v>
      </c>
      <c r="X30" s="322" t="s">
        <v>882</v>
      </c>
      <c r="Y30" s="323">
        <v>25</v>
      </c>
      <c r="Z30" s="323">
        <v>45</v>
      </c>
      <c r="AA30" s="323">
        <v>45</v>
      </c>
      <c r="AB30" s="324"/>
    </row>
    <row r="31" spans="2:28" s="294" customFormat="1" ht="15" thickBot="1" x14ac:dyDescent="0.25">
      <c r="B31" s="209"/>
      <c r="C31" s="209"/>
      <c r="D31" s="289"/>
      <c r="E31" s="209"/>
      <c r="F31" s="289"/>
      <c r="G31" s="289"/>
      <c r="H31" s="289"/>
      <c r="I31" s="290"/>
      <c r="J31" s="211"/>
      <c r="K31" s="211"/>
      <c r="L31" s="211"/>
      <c r="M31" s="211"/>
      <c r="N31" s="211"/>
      <c r="O31" s="211"/>
      <c r="P31" s="211"/>
      <c r="Q31" s="291"/>
      <c r="R31" s="292"/>
      <c r="S31" s="292"/>
      <c r="T31" s="292"/>
      <c r="U31" s="292"/>
      <c r="V31" s="293"/>
      <c r="W31" s="293"/>
      <c r="X31" s="293"/>
    </row>
    <row r="32" spans="2:28" s="260" customFormat="1" ht="30.75" customHeight="1" thickBot="1" x14ac:dyDescent="0.25">
      <c r="B32" s="209">
        <v>1</v>
      </c>
      <c r="C32" s="211">
        <v>1</v>
      </c>
      <c r="D32" s="221"/>
      <c r="E32" s="211">
        <v>1</v>
      </c>
      <c r="F32" s="221"/>
      <c r="G32" s="221"/>
      <c r="H32" s="211"/>
      <c r="I32" s="295">
        <v>1</v>
      </c>
      <c r="J32" s="211"/>
      <c r="K32" s="211">
        <v>1</v>
      </c>
      <c r="L32" s="211"/>
      <c r="M32" s="211">
        <v>1</v>
      </c>
      <c r="N32" s="211">
        <v>1</v>
      </c>
      <c r="O32" s="222">
        <v>42278</v>
      </c>
      <c r="P32" s="222"/>
      <c r="Q32" s="317" t="s">
        <v>1673</v>
      </c>
      <c r="R32" s="318" t="s">
        <v>1143</v>
      </c>
      <c r="S32" s="318" t="s">
        <v>1187</v>
      </c>
      <c r="T32" s="319" t="s">
        <v>1021</v>
      </c>
      <c r="U32" s="319" t="s">
        <v>1736</v>
      </c>
      <c r="V32" s="320" t="s">
        <v>10</v>
      </c>
      <c r="W32" s="325" t="s">
        <v>1698</v>
      </c>
      <c r="X32" s="322" t="s">
        <v>882</v>
      </c>
      <c r="Y32" s="323">
        <v>35</v>
      </c>
      <c r="Z32" s="323">
        <v>63</v>
      </c>
      <c r="AA32" s="323">
        <v>63</v>
      </c>
      <c r="AB32" s="324"/>
    </row>
    <row r="33" spans="2:28" s="294" customFormat="1" ht="15" thickBot="1" x14ac:dyDescent="0.25">
      <c r="B33" s="209"/>
      <c r="C33" s="209"/>
      <c r="D33" s="289"/>
      <c r="E33" s="289"/>
      <c r="F33" s="289"/>
      <c r="G33" s="289"/>
      <c r="H33" s="289"/>
      <c r="I33" s="290"/>
      <c r="J33" s="211"/>
      <c r="K33" s="211"/>
      <c r="L33" s="211"/>
      <c r="M33" s="211"/>
      <c r="N33" s="211"/>
      <c r="O33" s="211"/>
      <c r="P33" s="211"/>
      <c r="Q33" s="291"/>
      <c r="R33" s="326"/>
      <c r="S33" s="327"/>
      <c r="T33" s="292"/>
      <c r="U33" s="292"/>
      <c r="V33" s="293"/>
      <c r="W33" s="293"/>
      <c r="X33" s="293"/>
      <c r="AB33" s="328"/>
    </row>
    <row r="34" spans="2:28" s="260" customFormat="1" ht="30.75" customHeight="1" thickBot="1" x14ac:dyDescent="0.25">
      <c r="B34" s="209">
        <v>1</v>
      </c>
      <c r="C34" s="211">
        <v>1</v>
      </c>
      <c r="D34" s="221"/>
      <c r="E34" s="211">
        <v>1</v>
      </c>
      <c r="F34" s="221"/>
      <c r="G34" s="221"/>
      <c r="H34" s="211"/>
      <c r="I34" s="295">
        <v>1</v>
      </c>
      <c r="J34" s="211"/>
      <c r="K34" s="211">
        <v>1</v>
      </c>
      <c r="L34" s="211"/>
      <c r="M34" s="211">
        <v>1</v>
      </c>
      <c r="N34" s="211">
        <v>1</v>
      </c>
      <c r="O34" s="222">
        <v>43449</v>
      </c>
      <c r="P34" s="222"/>
      <c r="Q34" s="317" t="s">
        <v>1674</v>
      </c>
      <c r="R34" s="318" t="s">
        <v>1758</v>
      </c>
      <c r="S34" s="318" t="s">
        <v>1759</v>
      </c>
      <c r="T34" s="319" t="s">
        <v>1760</v>
      </c>
      <c r="U34" s="319" t="s">
        <v>1736</v>
      </c>
      <c r="V34" s="320" t="s">
        <v>14</v>
      </c>
      <c r="W34" s="325" t="s">
        <v>1761</v>
      </c>
      <c r="X34" s="322" t="s">
        <v>882</v>
      </c>
      <c r="Y34" s="323">
        <v>40</v>
      </c>
      <c r="Z34" s="323">
        <v>63</v>
      </c>
      <c r="AA34" s="323">
        <v>63</v>
      </c>
      <c r="AB34" s="324"/>
    </row>
    <row r="35" spans="2:28" s="294" customFormat="1" ht="15" thickBot="1" x14ac:dyDescent="0.25">
      <c r="B35" s="209"/>
      <c r="C35" s="209"/>
      <c r="D35" s="289"/>
      <c r="E35" s="289"/>
      <c r="F35" s="289"/>
      <c r="G35" s="289"/>
      <c r="H35" s="289"/>
      <c r="I35" s="290"/>
      <c r="J35" s="211"/>
      <c r="K35" s="211"/>
      <c r="L35" s="211"/>
      <c r="M35" s="211"/>
      <c r="N35" s="211"/>
      <c r="O35" s="211"/>
      <c r="P35" s="211"/>
      <c r="Q35" s="291"/>
      <c r="R35" s="326"/>
      <c r="S35" s="327"/>
      <c r="T35" s="292"/>
      <c r="U35" s="292"/>
      <c r="V35" s="293"/>
      <c r="W35" s="293"/>
      <c r="X35" s="293"/>
      <c r="AB35" s="328"/>
    </row>
    <row r="36" spans="2:28" s="198" customFormat="1" ht="22.15" customHeight="1" thickBot="1" x14ac:dyDescent="0.25">
      <c r="B36" s="209"/>
      <c r="C36" s="211"/>
      <c r="D36" s="221"/>
      <c r="E36" s="221"/>
      <c r="F36" s="221"/>
      <c r="G36" s="221"/>
      <c r="H36" s="221"/>
      <c r="I36" s="221"/>
      <c r="J36" s="211"/>
      <c r="K36" s="211"/>
      <c r="L36" s="211"/>
      <c r="M36" s="211"/>
      <c r="N36" s="211"/>
      <c r="O36" s="211"/>
      <c r="P36" s="211"/>
      <c r="Q36" s="329"/>
      <c r="R36" s="213"/>
      <c r="S36" s="213"/>
      <c r="T36" s="246" t="s">
        <v>1060</v>
      </c>
      <c r="U36" s="246"/>
      <c r="V36" s="247"/>
      <c r="W36" s="248"/>
      <c r="X36" s="249"/>
      <c r="Y36" s="250"/>
      <c r="Z36" s="250"/>
      <c r="AA36" s="250"/>
      <c r="AB36" s="251"/>
    </row>
    <row r="37" spans="2:28" s="294" customFormat="1" ht="23.65" customHeight="1" thickBot="1" x14ac:dyDescent="0.25">
      <c r="B37" s="209">
        <v>1</v>
      </c>
      <c r="C37" s="330"/>
      <c r="D37" s="289"/>
      <c r="E37" s="289"/>
      <c r="F37" s="289" t="s">
        <v>904</v>
      </c>
      <c r="G37" s="289"/>
      <c r="H37" s="211">
        <v>1</v>
      </c>
      <c r="I37" s="290"/>
      <c r="J37" s="211"/>
      <c r="K37" s="211"/>
      <c r="L37" s="211"/>
      <c r="M37" s="211">
        <v>1</v>
      </c>
      <c r="N37" s="211"/>
      <c r="O37" s="222">
        <v>42644</v>
      </c>
      <c r="P37" s="222"/>
      <c r="Q37" s="296" t="s">
        <v>904</v>
      </c>
      <c r="R37" s="297" t="s">
        <v>1014</v>
      </c>
      <c r="S37" s="297" t="s">
        <v>1691</v>
      </c>
      <c r="T37" s="331" t="s">
        <v>1713</v>
      </c>
      <c r="U37" s="331"/>
      <c r="V37" s="332"/>
      <c r="W37" s="333" t="s">
        <v>1105</v>
      </c>
      <c r="X37" s="334"/>
      <c r="Y37" s="258"/>
      <c r="Z37" s="258"/>
      <c r="AA37" s="258"/>
      <c r="AB37" s="335"/>
    </row>
    <row r="38" spans="2:28" s="294" customFormat="1" ht="21.6" customHeight="1" outlineLevel="1" x14ac:dyDescent="0.2">
      <c r="B38" s="209"/>
      <c r="C38" s="209">
        <v>1</v>
      </c>
      <c r="D38" s="289"/>
      <c r="E38" s="289"/>
      <c r="F38" s="209">
        <v>1</v>
      </c>
      <c r="G38" s="289"/>
      <c r="H38" s="289"/>
      <c r="I38" s="289"/>
      <c r="J38" s="211">
        <v>1</v>
      </c>
      <c r="K38" s="211"/>
      <c r="L38" s="211"/>
      <c r="M38" s="211"/>
      <c r="N38" s="211"/>
      <c r="O38" s="222">
        <v>42278</v>
      </c>
      <c r="P38" s="222"/>
      <c r="Q38" s="336" t="s">
        <v>907</v>
      </c>
      <c r="R38" s="337" t="s">
        <v>993</v>
      </c>
      <c r="S38" s="337" t="s">
        <v>1190</v>
      </c>
      <c r="T38" s="338" t="s">
        <v>1717</v>
      </c>
      <c r="U38" s="338" t="s">
        <v>1736</v>
      </c>
      <c r="V38" s="273" t="s">
        <v>14</v>
      </c>
      <c r="W38" s="339" t="s">
        <v>1105</v>
      </c>
      <c r="X38" s="305" t="s">
        <v>882</v>
      </c>
      <c r="Y38" s="280">
        <v>40</v>
      </c>
      <c r="Z38" s="280">
        <v>60</v>
      </c>
      <c r="AA38" s="280">
        <v>60</v>
      </c>
      <c r="AB38" s="278"/>
    </row>
    <row r="39" spans="2:28" s="294" customFormat="1" ht="21.6" customHeight="1" outlineLevel="1" x14ac:dyDescent="0.2">
      <c r="B39" s="209"/>
      <c r="C39" s="209">
        <v>1</v>
      </c>
      <c r="D39" s="289"/>
      <c r="E39" s="289"/>
      <c r="F39" s="209">
        <v>1</v>
      </c>
      <c r="G39" s="289"/>
      <c r="H39" s="289"/>
      <c r="I39" s="289"/>
      <c r="J39" s="211">
        <v>1</v>
      </c>
      <c r="K39" s="211"/>
      <c r="L39" s="211"/>
      <c r="M39" s="211"/>
      <c r="N39" s="211"/>
      <c r="O39" s="222">
        <v>42278</v>
      </c>
      <c r="P39" s="222"/>
      <c r="Q39" s="336" t="s">
        <v>909</v>
      </c>
      <c r="R39" s="340" t="s">
        <v>994</v>
      </c>
      <c r="S39" s="340" t="s">
        <v>1191</v>
      </c>
      <c r="T39" s="341" t="s">
        <v>990</v>
      </c>
      <c r="U39" s="341" t="s">
        <v>1737</v>
      </c>
      <c r="V39" s="280" t="s">
        <v>25</v>
      </c>
      <c r="W39" s="339" t="s">
        <v>1105</v>
      </c>
      <c r="X39" s="342" t="s">
        <v>882</v>
      </c>
      <c r="Y39" s="280">
        <v>40</v>
      </c>
      <c r="Z39" s="280">
        <v>58</v>
      </c>
      <c r="AA39" s="280">
        <v>58</v>
      </c>
      <c r="AB39" s="278"/>
    </row>
    <row r="40" spans="2:28" s="294" customFormat="1" ht="21.6" customHeight="1" outlineLevel="1" x14ac:dyDescent="0.2">
      <c r="B40" s="209"/>
      <c r="C40" s="209">
        <v>1</v>
      </c>
      <c r="D40" s="289"/>
      <c r="E40" s="289"/>
      <c r="F40" s="209">
        <v>1</v>
      </c>
      <c r="G40" s="289"/>
      <c r="H40" s="289"/>
      <c r="I40" s="289"/>
      <c r="J40" s="211">
        <v>1</v>
      </c>
      <c r="K40" s="211"/>
      <c r="L40" s="211"/>
      <c r="M40" s="211"/>
      <c r="N40" s="211"/>
      <c r="O40" s="222">
        <v>42278</v>
      </c>
      <c r="P40" s="222"/>
      <c r="Q40" s="336" t="s">
        <v>911</v>
      </c>
      <c r="R40" s="340" t="s">
        <v>992</v>
      </c>
      <c r="S40" s="340" t="s">
        <v>1192</v>
      </c>
      <c r="T40" s="279" t="s">
        <v>991</v>
      </c>
      <c r="U40" s="279" t="s">
        <v>1735</v>
      </c>
      <c r="V40" s="280" t="s">
        <v>33</v>
      </c>
      <c r="W40" s="339" t="s">
        <v>1105</v>
      </c>
      <c r="X40" s="342" t="s">
        <v>882</v>
      </c>
      <c r="Y40" s="280">
        <v>40</v>
      </c>
      <c r="Z40" s="280">
        <v>60</v>
      </c>
      <c r="AA40" s="280">
        <v>60</v>
      </c>
      <c r="AB40" s="278"/>
    </row>
    <row r="41" spans="2:28" s="292" customFormat="1" ht="21.6" customHeight="1" outlineLevel="1" thickBot="1" x14ac:dyDescent="0.25">
      <c r="B41" s="209"/>
      <c r="C41" s="343">
        <v>1</v>
      </c>
      <c r="D41" s="344"/>
      <c r="E41" s="344"/>
      <c r="F41" s="343">
        <v>1</v>
      </c>
      <c r="G41" s="344"/>
      <c r="H41" s="344"/>
      <c r="I41" s="344"/>
      <c r="J41" s="211">
        <v>1</v>
      </c>
      <c r="K41" s="211"/>
      <c r="L41" s="211"/>
      <c r="M41" s="211"/>
      <c r="N41" s="211"/>
      <c r="O41" s="222">
        <v>42278</v>
      </c>
      <c r="P41" s="222"/>
      <c r="Q41" s="345" t="s">
        <v>912</v>
      </c>
      <c r="R41" s="346" t="s">
        <v>1066</v>
      </c>
      <c r="S41" s="346" t="s">
        <v>1193</v>
      </c>
      <c r="T41" s="347" t="s">
        <v>998</v>
      </c>
      <c r="U41" s="347" t="s">
        <v>1737</v>
      </c>
      <c r="V41" s="284" t="s">
        <v>25</v>
      </c>
      <c r="W41" s="308" t="s">
        <v>1105</v>
      </c>
      <c r="X41" s="348" t="s">
        <v>882</v>
      </c>
      <c r="Y41" s="284">
        <v>42</v>
      </c>
      <c r="Z41" s="284">
        <v>62.5</v>
      </c>
      <c r="AA41" s="284">
        <v>62.5</v>
      </c>
      <c r="AB41" s="288"/>
    </row>
    <row r="42" spans="2:28" s="292" customFormat="1" ht="31.15" customHeight="1" thickBot="1" x14ac:dyDescent="0.25">
      <c r="B42" s="209"/>
      <c r="C42" s="343"/>
      <c r="D42" s="344"/>
      <c r="E42" s="344"/>
      <c r="F42" s="343"/>
      <c r="G42" s="344"/>
      <c r="H42" s="344"/>
      <c r="I42" s="211" t="s">
        <v>904</v>
      </c>
      <c r="J42" s="211"/>
      <c r="K42" s="211"/>
      <c r="L42" s="211"/>
      <c r="M42" s="211"/>
      <c r="N42" s="211"/>
      <c r="O42" s="211"/>
      <c r="P42" s="211"/>
      <c r="Q42" s="317"/>
      <c r="R42" s="349" t="s">
        <v>904</v>
      </c>
      <c r="S42" s="349"/>
      <c r="T42" s="350" t="s">
        <v>1062</v>
      </c>
      <c r="U42" s="350" t="s">
        <v>1737</v>
      </c>
      <c r="V42" s="320" t="s">
        <v>25</v>
      </c>
      <c r="W42" s="317" t="s">
        <v>1105</v>
      </c>
      <c r="X42" s="322" t="s">
        <v>882</v>
      </c>
      <c r="Y42" s="320">
        <v>42</v>
      </c>
      <c r="Z42" s="320">
        <v>62.5</v>
      </c>
      <c r="AA42" s="320">
        <v>62.5</v>
      </c>
      <c r="AB42" s="351" t="s">
        <v>1739</v>
      </c>
    </row>
    <row r="43" spans="2:28" s="292" customFormat="1" ht="15" thickBot="1" x14ac:dyDescent="0.25">
      <c r="B43" s="209"/>
      <c r="C43" s="343"/>
      <c r="D43" s="344"/>
      <c r="E43" s="344"/>
      <c r="F43" s="343"/>
      <c r="G43" s="344"/>
      <c r="H43" s="344"/>
      <c r="I43" s="344"/>
      <c r="J43" s="211"/>
      <c r="K43" s="211"/>
      <c r="L43" s="211"/>
      <c r="M43" s="211"/>
      <c r="N43" s="211"/>
      <c r="O43" s="211"/>
      <c r="P43" s="211"/>
      <c r="Q43" s="352"/>
      <c r="R43" s="353"/>
      <c r="S43" s="353"/>
      <c r="T43" s="327" t="s">
        <v>1749</v>
      </c>
      <c r="U43" s="327"/>
      <c r="V43" s="354"/>
      <c r="W43" s="352"/>
      <c r="X43" s="355"/>
      <c r="Y43" s="354"/>
      <c r="Z43" s="354"/>
      <c r="AA43" s="354"/>
      <c r="AB43" s="356"/>
    </row>
    <row r="44" spans="2:28" s="58" customFormat="1" ht="19.149999999999999" customHeight="1" thickBot="1" x14ac:dyDescent="0.25">
      <c r="B44" s="33">
        <v>1</v>
      </c>
      <c r="C44" s="62">
        <v>1</v>
      </c>
      <c r="D44" s="24"/>
      <c r="E44" s="24"/>
      <c r="F44" s="62">
        <v>1</v>
      </c>
      <c r="G44" s="24"/>
      <c r="H44" s="95">
        <v>1</v>
      </c>
      <c r="I44" s="24"/>
      <c r="J44" s="95"/>
      <c r="K44" s="95"/>
      <c r="L44" s="95"/>
      <c r="M44" s="95">
        <v>1</v>
      </c>
      <c r="N44" s="95"/>
      <c r="O44" s="378">
        <v>42644</v>
      </c>
      <c r="P44" s="378"/>
      <c r="Q44" s="398" t="s">
        <v>915</v>
      </c>
      <c r="R44" s="104" t="s">
        <v>1030</v>
      </c>
      <c r="S44" s="104" t="s">
        <v>1688</v>
      </c>
      <c r="T44" s="399" t="s">
        <v>1693</v>
      </c>
      <c r="U44" s="399" t="s">
        <v>1737</v>
      </c>
      <c r="V44" s="61" t="s">
        <v>25</v>
      </c>
      <c r="W44" s="400" t="s">
        <v>1773</v>
      </c>
      <c r="X44" s="401" t="s">
        <v>882</v>
      </c>
      <c r="Y44" s="61">
        <v>55</v>
      </c>
      <c r="Z44" s="61">
        <v>62.2</v>
      </c>
      <c r="AA44" s="61">
        <v>62.2</v>
      </c>
      <c r="AB44" s="399"/>
    </row>
    <row r="45" spans="2:28" s="58" customFormat="1" ht="19.149999999999999" customHeight="1" thickBot="1" x14ac:dyDescent="0.25">
      <c r="B45" s="33">
        <v>1</v>
      </c>
      <c r="C45" s="62">
        <v>1</v>
      </c>
      <c r="D45" s="24"/>
      <c r="E45" s="24"/>
      <c r="F45" s="62">
        <v>1</v>
      </c>
      <c r="G45" s="24"/>
      <c r="H45" s="95">
        <v>1</v>
      </c>
      <c r="I45" s="24"/>
      <c r="J45" s="95"/>
      <c r="K45" s="95"/>
      <c r="L45" s="95"/>
      <c r="M45" s="95">
        <v>1</v>
      </c>
      <c r="N45" s="95"/>
      <c r="O45" s="378">
        <v>42644</v>
      </c>
      <c r="P45" s="378"/>
      <c r="Q45" s="398" t="s">
        <v>915</v>
      </c>
      <c r="R45" s="104" t="s">
        <v>1030</v>
      </c>
      <c r="S45" s="104" t="s">
        <v>1688</v>
      </c>
      <c r="T45" s="399" t="s">
        <v>1763</v>
      </c>
      <c r="U45" s="399" t="s">
        <v>1737</v>
      </c>
      <c r="V45" s="61" t="s">
        <v>25</v>
      </c>
      <c r="W45" s="400" t="s">
        <v>1773</v>
      </c>
      <c r="X45" s="401" t="s">
        <v>882</v>
      </c>
      <c r="Y45" s="61">
        <v>55</v>
      </c>
      <c r="Z45" s="61">
        <v>62.2</v>
      </c>
      <c r="AA45" s="61">
        <v>62.2</v>
      </c>
      <c r="AB45" s="399"/>
    </row>
    <row r="46" spans="2:28" s="17" customFormat="1" ht="16.149999999999999" customHeight="1" thickBot="1" x14ac:dyDescent="0.25">
      <c r="B46" s="33"/>
      <c r="C46" s="62"/>
      <c r="D46" s="24"/>
      <c r="E46" s="24"/>
      <c r="F46" s="62"/>
      <c r="G46" s="24"/>
      <c r="H46" s="24"/>
      <c r="I46" s="24"/>
      <c r="J46" s="95"/>
      <c r="K46" s="95"/>
      <c r="L46" s="95"/>
      <c r="M46" s="95"/>
      <c r="N46" s="95"/>
      <c r="O46" s="95"/>
      <c r="P46" s="95"/>
      <c r="Q46" s="398"/>
      <c r="R46" s="402"/>
      <c r="S46" s="402"/>
      <c r="T46" s="35"/>
      <c r="U46" s="35"/>
      <c r="V46" s="403"/>
      <c r="W46" s="404"/>
      <c r="X46" s="405"/>
      <c r="Y46" s="403"/>
      <c r="Z46" s="403"/>
      <c r="AA46" s="403"/>
      <c r="AB46" s="21"/>
    </row>
    <row r="47" spans="2:28" s="6" customFormat="1" ht="18.600000000000001" customHeight="1" thickBot="1" x14ac:dyDescent="0.25">
      <c r="B47" s="33"/>
      <c r="C47" s="33"/>
      <c r="D47" s="88"/>
      <c r="E47" s="88"/>
      <c r="F47" s="88"/>
      <c r="G47" s="88"/>
      <c r="H47" s="88"/>
      <c r="I47" s="406"/>
      <c r="J47" s="95"/>
      <c r="K47" s="95"/>
      <c r="L47" s="95"/>
      <c r="M47" s="95"/>
      <c r="N47" s="95"/>
      <c r="O47" s="95"/>
      <c r="P47" s="95"/>
      <c r="Q47" s="407"/>
      <c r="R47" s="7"/>
      <c r="S47" s="7"/>
      <c r="T47" s="8" t="s">
        <v>1059</v>
      </c>
      <c r="U47" s="8"/>
      <c r="V47" s="11"/>
      <c r="W47" s="408"/>
      <c r="X47" s="409"/>
      <c r="Y47" s="410"/>
      <c r="Z47" s="410"/>
      <c r="AA47" s="410"/>
      <c r="AB47" s="411"/>
    </row>
    <row r="48" spans="2:28" s="58" customFormat="1" ht="18.600000000000001" customHeight="1" thickBot="1" x14ac:dyDescent="0.25">
      <c r="B48" s="33">
        <v>1</v>
      </c>
      <c r="C48" s="62"/>
      <c r="D48" s="62"/>
      <c r="E48" s="62"/>
      <c r="F48" s="62"/>
      <c r="G48" s="45">
        <v>1</v>
      </c>
      <c r="H48" s="95"/>
      <c r="I48" s="95">
        <v>1</v>
      </c>
      <c r="J48" s="95"/>
      <c r="K48" s="412">
        <v>1</v>
      </c>
      <c r="L48" s="95"/>
      <c r="M48" s="95">
        <v>1</v>
      </c>
      <c r="N48" s="95">
        <v>1</v>
      </c>
      <c r="O48" s="378">
        <v>42278</v>
      </c>
      <c r="P48" s="378"/>
      <c r="Q48" s="398" t="s">
        <v>907</v>
      </c>
      <c r="R48" s="104" t="s">
        <v>1108</v>
      </c>
      <c r="S48" s="104" t="s">
        <v>1195</v>
      </c>
      <c r="T48" s="60" t="s">
        <v>1109</v>
      </c>
      <c r="U48" s="60" t="s">
        <v>1736</v>
      </c>
      <c r="V48" s="61" t="s">
        <v>14</v>
      </c>
      <c r="W48" s="400" t="s">
        <v>951</v>
      </c>
      <c r="X48" s="413" t="s">
        <v>904</v>
      </c>
      <c r="Y48" s="414">
        <v>20</v>
      </c>
      <c r="Z48" s="414" t="s">
        <v>904</v>
      </c>
      <c r="AA48" s="414" t="s">
        <v>904</v>
      </c>
      <c r="AB48" s="60" t="s">
        <v>1044</v>
      </c>
    </row>
    <row r="49" spans="1:28" s="58" customFormat="1" ht="18.600000000000001" customHeight="1" thickBot="1" x14ac:dyDescent="0.25">
      <c r="B49" s="33">
        <v>1</v>
      </c>
      <c r="C49" s="62"/>
      <c r="D49" s="62"/>
      <c r="E49" s="62"/>
      <c r="F49" s="62"/>
      <c r="G49" s="45">
        <v>1</v>
      </c>
      <c r="H49" s="95"/>
      <c r="I49" s="95">
        <v>1</v>
      </c>
      <c r="J49" s="95"/>
      <c r="K49" s="412">
        <v>1</v>
      </c>
      <c r="L49" s="95"/>
      <c r="M49" s="95">
        <v>1</v>
      </c>
      <c r="N49" s="95">
        <v>1</v>
      </c>
      <c r="O49" s="378">
        <v>42349</v>
      </c>
      <c r="P49" s="378"/>
      <c r="Q49" s="415" t="s">
        <v>909</v>
      </c>
      <c r="R49" s="104" t="s">
        <v>1170</v>
      </c>
      <c r="S49" s="104" t="s">
        <v>1196</v>
      </c>
      <c r="T49" s="60" t="s">
        <v>1167</v>
      </c>
      <c r="U49" s="60" t="s">
        <v>1735</v>
      </c>
      <c r="V49" s="61" t="s">
        <v>1166</v>
      </c>
      <c r="W49" s="400" t="s">
        <v>951</v>
      </c>
      <c r="X49" s="401"/>
      <c r="Y49" s="61">
        <v>5.8</v>
      </c>
      <c r="Z49" s="61">
        <v>6</v>
      </c>
      <c r="AA49" s="61"/>
      <c r="AB49" s="60" t="s">
        <v>1044</v>
      </c>
    </row>
    <row r="50" spans="1:28" s="58" customFormat="1" ht="18.600000000000001" customHeight="1" thickBot="1" x14ac:dyDescent="0.25">
      <c r="B50" s="33">
        <v>1</v>
      </c>
      <c r="C50" s="62"/>
      <c r="D50" s="62"/>
      <c r="E50" s="62"/>
      <c r="F50" s="62"/>
      <c r="G50" s="45">
        <v>1</v>
      </c>
      <c r="H50" s="95"/>
      <c r="I50" s="95">
        <v>1</v>
      </c>
      <c r="J50" s="95"/>
      <c r="K50" s="95"/>
      <c r="L50" s="95"/>
      <c r="M50" s="412">
        <v>1</v>
      </c>
      <c r="N50" s="416"/>
      <c r="O50" s="378">
        <v>42278</v>
      </c>
      <c r="P50" s="378"/>
      <c r="Q50" s="417" t="s">
        <v>911</v>
      </c>
      <c r="R50" s="104" t="s">
        <v>1746</v>
      </c>
      <c r="S50" s="104" t="s">
        <v>1747</v>
      </c>
      <c r="T50" s="60" t="s">
        <v>1743</v>
      </c>
      <c r="U50" s="60"/>
      <c r="V50" s="61"/>
      <c r="W50" s="400" t="s">
        <v>951</v>
      </c>
      <c r="X50" s="401"/>
      <c r="Y50" s="61"/>
      <c r="Z50" s="61"/>
      <c r="AA50" s="61"/>
      <c r="AB50" s="60" t="s">
        <v>1044</v>
      </c>
    </row>
    <row r="51" spans="1:28" s="58" customFormat="1" ht="18.600000000000001" customHeight="1" thickBot="1" x14ac:dyDescent="0.25">
      <c r="B51" s="33">
        <v>1</v>
      </c>
      <c r="C51" s="62"/>
      <c r="D51" s="62"/>
      <c r="E51" s="62"/>
      <c r="F51" s="62"/>
      <c r="G51" s="45">
        <v>1</v>
      </c>
      <c r="H51" s="95"/>
      <c r="I51" s="95">
        <v>1</v>
      </c>
      <c r="J51" s="95"/>
      <c r="K51" s="412">
        <v>1</v>
      </c>
      <c r="L51" s="95"/>
      <c r="M51" s="95">
        <v>1</v>
      </c>
      <c r="N51" s="95">
        <v>1</v>
      </c>
      <c r="O51" s="378">
        <v>42675</v>
      </c>
      <c r="P51" s="378"/>
      <c r="Q51" s="398" t="s">
        <v>912</v>
      </c>
      <c r="R51" s="418" t="s">
        <v>1676</v>
      </c>
      <c r="S51" s="104" t="s">
        <v>1681</v>
      </c>
      <c r="T51" s="60" t="s">
        <v>1675</v>
      </c>
      <c r="U51" s="60" t="s">
        <v>1735</v>
      </c>
      <c r="V51" s="61" t="s">
        <v>1166</v>
      </c>
      <c r="W51" s="400" t="s">
        <v>951</v>
      </c>
      <c r="X51" s="401"/>
      <c r="Y51" s="61">
        <v>6.1</v>
      </c>
      <c r="Z51" s="61">
        <v>6.3</v>
      </c>
      <c r="AA51" s="61">
        <v>6</v>
      </c>
      <c r="AB51" s="60" t="s">
        <v>1044</v>
      </c>
    </row>
    <row r="52" spans="1:28" s="58" customFormat="1" ht="18.600000000000001" customHeight="1" thickBot="1" x14ac:dyDescent="0.25">
      <c r="A52" s="6"/>
      <c r="B52" s="33">
        <v>1</v>
      </c>
      <c r="C52" s="33"/>
      <c r="D52" s="33"/>
      <c r="E52" s="33"/>
      <c r="F52" s="33"/>
      <c r="G52" s="45">
        <v>1</v>
      </c>
      <c r="H52" s="95"/>
      <c r="I52" s="95">
        <v>1</v>
      </c>
      <c r="J52" s="95"/>
      <c r="K52" s="412">
        <v>1</v>
      </c>
      <c r="L52" s="95"/>
      <c r="M52" s="95">
        <v>1</v>
      </c>
      <c r="N52" s="95">
        <v>1</v>
      </c>
      <c r="O52" s="378">
        <v>42278</v>
      </c>
      <c r="P52" s="378"/>
      <c r="Q52" s="415" t="s">
        <v>915</v>
      </c>
      <c r="R52" s="104" t="s">
        <v>1036</v>
      </c>
      <c r="S52" s="104" t="s">
        <v>1194</v>
      </c>
      <c r="T52" s="60" t="s">
        <v>1043</v>
      </c>
      <c r="U52" s="60" t="s">
        <v>1735</v>
      </c>
      <c r="V52" s="61" t="s">
        <v>4</v>
      </c>
      <c r="W52" s="400" t="s">
        <v>951</v>
      </c>
      <c r="X52" s="401"/>
      <c r="Y52" s="61">
        <v>20</v>
      </c>
      <c r="Z52" s="61"/>
      <c r="AA52" s="61"/>
      <c r="AB52" s="60" t="s">
        <v>1044</v>
      </c>
    </row>
    <row r="53" spans="1:28" s="294" customFormat="1" ht="15" x14ac:dyDescent="0.2">
      <c r="B53" s="357">
        <f>SUM(B5:B52)</f>
        <v>18</v>
      </c>
      <c r="C53" s="357">
        <f>SUM(C3:C52)</f>
        <v>26</v>
      </c>
      <c r="D53" s="357">
        <f ca="1">SUM(D3:D53)</f>
        <v>4</v>
      </c>
      <c r="E53" s="357">
        <f ca="1">SUM(E3:E53)</f>
        <v>14</v>
      </c>
      <c r="F53" s="357">
        <f ca="1">SUM(F3:F53)</f>
        <v>5</v>
      </c>
      <c r="G53" s="357">
        <f>SUM(G48:G52)</f>
        <v>5</v>
      </c>
      <c r="H53" s="357">
        <f t="shared" ref="H53:N53" si="0">SUM(H3:H52)</f>
        <v>9</v>
      </c>
      <c r="I53" s="357">
        <f t="shared" si="0"/>
        <v>10</v>
      </c>
      <c r="J53" s="357">
        <f t="shared" si="0"/>
        <v>16</v>
      </c>
      <c r="K53" s="357">
        <f t="shared" si="0"/>
        <v>20</v>
      </c>
      <c r="L53" s="357">
        <f t="shared" si="0"/>
        <v>5</v>
      </c>
      <c r="M53" s="357">
        <f t="shared" si="0"/>
        <v>19</v>
      </c>
      <c r="N53" s="357">
        <f t="shared" si="0"/>
        <v>9</v>
      </c>
      <c r="O53" s="358"/>
      <c r="P53" s="358"/>
      <c r="Q53" s="293"/>
      <c r="R53" s="327" t="s">
        <v>1117</v>
      </c>
      <c r="S53" s="327"/>
      <c r="T53" s="292"/>
      <c r="U53" s="292"/>
      <c r="V53" s="293"/>
      <c r="W53" s="293"/>
      <c r="X53" s="293"/>
      <c r="Y53" s="293"/>
      <c r="Z53" s="293"/>
      <c r="AA53" s="293"/>
      <c r="AB53" s="293"/>
    </row>
    <row r="54" spans="1:28" ht="15.6" customHeight="1" x14ac:dyDescent="0.25">
      <c r="C54" s="359"/>
      <c r="H54" s="360"/>
      <c r="Q54" s="354"/>
      <c r="R54" s="361" t="s">
        <v>1118</v>
      </c>
      <c r="S54" s="361"/>
      <c r="T54" s="362"/>
      <c r="U54" s="362"/>
      <c r="V54" s="354"/>
      <c r="W54" s="354"/>
      <c r="Y54" s="196"/>
      <c r="Z54" s="196"/>
      <c r="AA54" s="196"/>
      <c r="AB54" s="196"/>
    </row>
    <row r="55" spans="1:28" x14ac:dyDescent="0.2">
      <c r="C55" s="363"/>
      <c r="D55" s="364" t="s">
        <v>1666</v>
      </c>
      <c r="E55" s="364"/>
      <c r="Y55" s="196"/>
      <c r="Z55" s="196"/>
      <c r="AA55" s="196"/>
      <c r="AB55" s="196"/>
    </row>
    <row r="56" spans="1:28" x14ac:dyDescent="0.2">
      <c r="C56" s="363"/>
      <c r="D56" s="364" t="s">
        <v>1669</v>
      </c>
      <c r="E56" s="364"/>
      <c r="R56" s="194"/>
      <c r="S56" s="194"/>
      <c r="T56" s="194"/>
      <c r="U56" s="194"/>
      <c r="V56" s="365"/>
      <c r="W56" s="365"/>
    </row>
    <row r="57" spans="1:28" x14ac:dyDescent="0.2">
      <c r="R57" s="194"/>
      <c r="S57" s="194"/>
      <c r="T57" s="194"/>
      <c r="U57" s="194"/>
      <c r="V57" s="365"/>
      <c r="W57" s="365"/>
    </row>
    <row r="58" spans="1:28" x14ac:dyDescent="0.2">
      <c r="R58" s="194"/>
      <c r="S58" s="194"/>
      <c r="T58" s="194"/>
      <c r="U58" s="194"/>
      <c r="V58" s="365"/>
      <c r="W58" s="365"/>
    </row>
    <row r="59" spans="1:28" x14ac:dyDescent="0.2">
      <c r="T59" s="194"/>
      <c r="U59" s="361"/>
    </row>
    <row r="60" spans="1:28" x14ac:dyDescent="0.2">
      <c r="T60" s="194"/>
      <c r="U60" s="196"/>
    </row>
    <row r="61" spans="1:28" x14ac:dyDescent="0.2">
      <c r="T61" s="194"/>
      <c r="U61" s="196"/>
    </row>
    <row r="62" spans="1:28" x14ac:dyDescent="0.2">
      <c r="T62" s="194"/>
    </row>
    <row r="63" spans="1:28" x14ac:dyDescent="0.2">
      <c r="T63" s="194"/>
    </row>
    <row r="64" spans="1:28" x14ac:dyDescent="0.2">
      <c r="T64" s="194"/>
    </row>
    <row r="65" spans="9:24" x14ac:dyDescent="0.2">
      <c r="T65" s="197" t="s">
        <v>904</v>
      </c>
    </row>
    <row r="69" spans="9:24" x14ac:dyDescent="0.2"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</row>
    <row r="70" spans="9:24" x14ac:dyDescent="0.2"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</row>
    <row r="71" spans="9:24" x14ac:dyDescent="0.2"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</row>
    <row r="72" spans="9:24" x14ac:dyDescent="0.2"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</row>
    <row r="73" spans="9:24" x14ac:dyDescent="0.2"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</row>
    <row r="74" spans="9:24" x14ac:dyDescent="0.2"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</row>
    <row r="75" spans="9:24" x14ac:dyDescent="0.2"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</row>
    <row r="76" spans="9:24" x14ac:dyDescent="0.2"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</row>
    <row r="77" spans="9:24" x14ac:dyDescent="0.2"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</row>
    <row r="78" spans="9:24" x14ac:dyDescent="0.2"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</row>
    <row r="79" spans="9:24" x14ac:dyDescent="0.2"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</row>
    <row r="80" spans="9:24" x14ac:dyDescent="0.2"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</row>
    <row r="81" spans="1:34" s="198" customFormat="1" ht="29.25" customHeight="1" x14ac:dyDescent="0.2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</row>
    <row r="82" spans="1:34" s="198" customFormat="1" ht="29.25" customHeight="1" x14ac:dyDescent="0.2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</row>
    <row r="83" spans="1:34" s="198" customFormat="1" ht="29.25" customHeight="1" x14ac:dyDescent="0.2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</row>
    <row r="84" spans="1:34" x14ac:dyDescent="0.2"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</row>
    <row r="85" spans="1:34" x14ac:dyDescent="0.2"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</row>
    <row r="86" spans="1:34" x14ac:dyDescent="0.2"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</row>
    <row r="87" spans="1:34" x14ac:dyDescent="0.2"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</row>
    <row r="88" spans="1:34" x14ac:dyDescent="0.2"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</row>
    <row r="89" spans="1:34" x14ac:dyDescent="0.2"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</row>
    <row r="90" spans="1:34" x14ac:dyDescent="0.2"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1:34" x14ac:dyDescent="0.2"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1:34" x14ac:dyDescent="0.2"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1:34" x14ac:dyDescent="0.2"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1:34" x14ac:dyDescent="0.2"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1:34" x14ac:dyDescent="0.2"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1:34" x14ac:dyDescent="0.2"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</row>
  </sheetData>
  <protectedRanges>
    <protectedRange password="B73A" sqref="S34:AB34 S11:AB32" name="Tartomány2"/>
    <protectedRange password="B73A" sqref="S12:AB32 S34:AB34" name="Termelés"/>
  </protectedRanges>
  <sortState xmlns:xlrd2="http://schemas.microsoft.com/office/spreadsheetml/2017/richdata2" ref="A13:AB22">
    <sortCondition ref="T45:T48"/>
  </sortState>
  <customSheetViews>
    <customSheetView guid="{D36219D0-A7BF-4FA8-8DD8-488F13E3673E}" scale="70" showPageBreaks="1" printArea="1" showRuler="0" topLeftCell="A11">
      <selection activeCell="M63" sqref="M6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109BE2B1-8D9E-4048-9944-E8F028F424F1}" scale="115" showPageBreaks="1" printArea="1" showAutoFilter="1" showRuler="0">
      <pane xSplit="1" ySplit="2" topLeftCell="AA3" activePane="bottomRight" state="frozen"/>
      <selection pane="bottomRight" activeCell="AI3" sqref="AI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"/>
      <headerFooter alignWithMargins="0">
        <oddHeader>&amp;C&amp;"Arial,Félkövér"&amp;12Betáplálási pontok műszaki adatai</oddHeader>
        <oddFooter>&amp;C&amp;12&amp;P/&amp;N&amp;R&amp;12&amp;D</oddFooter>
      </headerFooter>
      <autoFilter ref="A2:AW7" xr:uid="{00000000-0000-0000-0000-000000000000}"/>
    </customSheetView>
    <customSheetView guid="{22DCB34F-2C24-4230-98F6-DAF7677861F8}" scale="55" showAutoFilter="1" hiddenColumns="1" showRuler="0" topLeftCell="Q1">
      <pane xSplit="4" ySplit="3" topLeftCell="V4" activePane="bottomRight" state="frozen"/>
      <selection pane="bottomRight" activeCell="AD5" sqref="AD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3"/>
      <headerFooter alignWithMargins="0">
        <oddHeader>&amp;C&amp;"Arial,Félkövér"&amp;12Betáplálási pontok műszaki adatai</oddHeader>
        <oddFooter>&amp;C&amp;12&amp;P/&amp;N&amp;R&amp;12&amp;D</oddFooter>
      </headerFooter>
      <autoFilter ref="A2:AT7" xr:uid="{00000000-0000-0000-0000-000000000000}"/>
    </customSheetView>
    <customSheetView guid="{97310CF4-8226-4A1A-B74A-4157DE6ECEB4}" showPageBreaks="1" printArea="1" showRuler="0" topLeftCell="K25">
      <selection activeCell="M28" sqref="M28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4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99020D55-A078-4957-B519-EF419DDDC3CE}" scale="70" showPageBreaks="1" showRuler="0" topLeftCell="C37">
      <selection activeCell="G49" sqref="G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5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EAB0E31B-6637-4D4E-A1C4-84B123167B72}" scale="60" hiddenRows="1" showRuler="0" topLeftCell="C10">
      <selection activeCell="T22" sqref="T2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6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2A64C2BC-53ED-460F-8F73-8F31D0C747C5}" scale="70" printArea="1" hiddenRows="1" showRuler="0">
      <selection activeCell="E5" sqref="E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7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D804A323-1934-42A5-ADE5-667998EEFD9B}" scale="75" showPageBreaks="1" printArea="1" hiddenRows="1" hiddenColumns="1" showRuler="0">
      <selection activeCell="E22" sqref="E22"/>
      <pageMargins left="0.17" right="0.17" top="1" bottom="1" header="0.5" footer="0.5"/>
      <pageSetup paperSize="9" scale="45" orientation="landscape" r:id="rId8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E9FE6A6F-3618-4F0B-9595-2A4A0816C087}" scale="75" showPageBreaks="1" printArea="1" hiddenRows="1" hiddenColumns="1" showRuler="0">
      <selection activeCell="D3" sqref="D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9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4AAFD51F-A55D-4BD7-8E8E-8ADC9828244C}" scale="75" showPageBreaks="1" printArea="1" hiddenRows="1" hiddenColumns="1" topLeftCell="C2">
      <pane xSplit="1" ySplit="3" topLeftCell="D5" activePane="bottomRight" state="frozen"/>
      <selection pane="bottomRight" activeCell="C1" sqref="A1:IV65536"/>
      <pageMargins left="0.17" right="0.17" top="1" bottom="1" header="0.5" footer="0.5"/>
      <pageSetup paperSize="9" scale="45" orientation="landscape" r:id="rId10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8CF23890-B80D-43CE-AC47-A5A077AE53A3}" scale="75" showPageBreaks="1" printArea="1" hiddenRows="1" hiddenColumns="1" topLeftCell="C2">
      <pane xSplit="1" ySplit="3" topLeftCell="D5" activePane="bottomRight" state="frozen"/>
      <selection pane="bottomRight" activeCell="C1" sqref="A1:IV65536"/>
      <pageMargins left="0.17" right="0.17" top="1" bottom="1" header="0.5" footer="0.5"/>
      <pageSetup paperSize="9" scale="45" orientation="landscape" r:id="rId11"/>
      <headerFooter alignWithMargins="0">
        <oddHeader>&amp;C&amp;"Arial,Félkövér"&amp;12Betáplálási pontok műszaki adatai</oddHeader>
        <oddFooter>&amp;C&amp;12&amp;P/&amp;N&amp;R&amp;12 2010.10.01.</oddFooter>
      </headerFooter>
    </customSheetView>
    <customSheetView guid="{EC82EC42-76E0-4781-B877-13BB6D0777DF}" scale="70" showPageBreaks="1" printArea="1" hiddenRows="1" showRuler="0" topLeftCell="A11">
      <selection activeCell="M63" sqref="M63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2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D6E84AB2-3371-40A9-86DA-A7CB0C4470C3}" scale="60" showPageBreaks="1" printArea="1" hiddenRows="1" showRuler="0" topLeftCell="C2">
      <selection activeCell="G65" sqref="G6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3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8DC3BF2D-804D-41E7-9D94-D62D5D3A81A6}" scale="60" showPageBreaks="1" hiddenRows="1" showRuler="0" topLeftCell="A10">
      <selection activeCell="D74" sqref="D74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4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50921383-7DBA-4510-9D4A-313E4C433247}" scale="70" hiddenRows="1" showRuler="0">
      <selection activeCell="I49" sqref="I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5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5D3CE05E-E258-49BD-A56F-B41F6E2E1760}" scale="60" showPageBreaks="1" printArea="1" showAutoFilter="1" showRuler="0" topLeftCell="G1">
      <selection activeCell="M57" sqref="M57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6"/>
      <headerFooter alignWithMargins="0">
        <oddHeader>&amp;C&amp;"Arial,Félkövér"&amp;12Betáplálási pontok műszaki adatai</oddHeader>
        <oddFooter>&amp;C&amp;12&amp;P/&amp;N&amp;R&amp;12&amp;D</oddFooter>
      </headerFooter>
      <autoFilter ref="D2:AG8" xr:uid="{00000000-0000-0000-0000-000000000000}"/>
    </customSheetView>
    <customSheetView guid="{B7F6F808-C796-4841-A128-909C4D10553C}" scale="60" showPageBreaks="1" printArea="1" showRuler="0" topLeftCell="Y1">
      <selection activeCell="AK4" sqref="AK4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7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70379542-B2D6-40D2-80AE-F1B0F6194280}" scale="85" showAutoFilter="1" hiddenColumns="1" showRuler="0" topLeftCell="Q1">
      <pane xSplit="4" ySplit="3" topLeftCell="V4" activePane="bottomRight" state="frozen"/>
      <selection pane="bottomRight" activeCell="BA32" sqref="Q11:BA32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8"/>
      <headerFooter alignWithMargins="0">
        <oddHeader>&amp;C&amp;"Arial,Félkövér"&amp;12Betáplálási pontok műszaki adatai</oddHeader>
        <oddFooter>&amp;C&amp;12&amp;P/&amp;N&amp;R&amp;12&amp;D</oddFooter>
      </headerFooter>
      <autoFilter ref="A2:AT7" xr:uid="{00000000-0000-0000-0000-000000000000}"/>
    </customSheetView>
    <customSheetView guid="{5EC924FF-8BC8-40AD-A319-4C9D91240D71}" scale="60" showPageBreaks="1" printArea="1" hiddenColumns="1" showRuler="0">
      <pane xSplit="5" ySplit="1" topLeftCell="F31" activePane="bottomRight" state="frozen"/>
      <selection pane="bottomRight" activeCell="H49" sqref="H49:I4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19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9A544348-C62B-4C52-9881-7B81D8AABC20}" scale="60" showPageBreaks="1" printArea="1" showAutoFilter="1" showRuler="0" topLeftCell="G1">
      <selection activeCell="M8" sqref="M8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0"/>
      <headerFooter alignWithMargins="0">
        <oddHeader>&amp;C&amp;"Arial,Félkövér"&amp;12Betáplálási pontok műszaki adatai</oddHeader>
        <oddFooter>&amp;C&amp;12&amp;P/&amp;N&amp;R&amp;12&amp;D</oddFooter>
      </headerFooter>
      <autoFilter ref="A2:AW7" xr:uid="{00000000-0000-0000-0000-000000000000}"/>
    </customSheetView>
    <customSheetView guid="{82F56373-E05D-41C7-B25F-5B0E512A2CDD}" scale="60" showRuler="0" topLeftCell="P1">
      <selection activeCell="V9" sqref="V9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1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C22417F1-0922-495C-826E-BDAEA7C2F5B1}" scale="60" showPageBreaks="1" showRuler="0" topLeftCell="H1">
      <selection activeCell="V55" sqref="V55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2"/>
      <headerFooter alignWithMargins="0">
        <oddHeader>&amp;C&amp;"Arial,Félkövér"&amp;12Betáplálási pontok műszaki adatai</oddHeader>
        <oddFooter>&amp;C&amp;12&amp;P/&amp;N&amp;R&amp;12&amp;D</oddFooter>
      </headerFooter>
    </customSheetView>
    <customSheetView guid="{E5AB5744-4C8A-40CE-9F0B-33627CEEF0B3}" scale="50" showPageBreaks="1" printArea="1" showAutoFilter="1" showRuler="0">
      <pane xSplit="1" ySplit="2" topLeftCell="S3" activePane="bottomRight" state="frozen"/>
      <selection pane="bottomRight" activeCell="AE1" sqref="AE1"/>
      <pageMargins left="0.15748031496062992" right="0.15748031496062992" top="0.98425196850393704" bottom="0.98425196850393704" header="0.51181102362204722" footer="0.51181102362204722"/>
      <printOptions horizontalCentered="1" verticalCentered="1"/>
      <pageSetup paperSize="9" scale="45" orientation="landscape" r:id="rId23"/>
      <headerFooter alignWithMargins="0">
        <oddHeader>&amp;C&amp;"Arial,Félkövér"&amp;12Betáplálási pontok műszaki adatai</oddHeader>
        <oddFooter>&amp;C&amp;12&amp;P/&amp;N&amp;R&amp;12&amp;D</oddFooter>
      </headerFooter>
      <autoFilter ref="A2:AB9" xr:uid="{00000000-0000-0000-0000-000000000000}"/>
    </customSheetView>
  </customSheetViews>
  <phoneticPr fontId="6" type="noConversion"/>
  <printOptions horizontalCentered="1" verticalCentered="1"/>
  <pageMargins left="0.15748031496062992" right="0.15748031496062992" top="0.98425196850393704" bottom="0.98425196850393704" header="0.51181102362204722" footer="0.51181102362204722"/>
  <pageSetup paperSize="9" scale="45" orientation="landscape" r:id="rId24"/>
  <headerFooter alignWithMargins="0">
    <oddHeader>&amp;C&amp;"Arial,Félkövér"&amp;12Betáplálási pontok műszaki adatai</oddHeader>
    <oddFooter>&amp;C&amp;12&amp;P/&amp;N&amp;R&amp;12&amp;D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I594"/>
  <sheetViews>
    <sheetView tabSelected="1" showRuler="0" topLeftCell="T1" zoomScale="80" zoomScaleNormal="50" zoomScaleSheetLayoutView="75" workbookViewId="0">
      <selection activeCell="X2" sqref="X2"/>
    </sheetView>
  </sheetViews>
  <sheetFormatPr defaultColWidth="9.28515625" defaultRowHeight="14.25" x14ac:dyDescent="0.2"/>
  <cols>
    <col min="1" max="1" width="12.42578125" style="54" bestFit="1" customWidth="1"/>
    <col min="2" max="2" width="18.28515625" style="54" customWidth="1"/>
    <col min="3" max="4" width="11.28515625" style="54" customWidth="1"/>
    <col min="5" max="5" width="13.7109375" style="54" customWidth="1"/>
    <col min="6" max="6" width="16.28515625" style="54" customWidth="1"/>
    <col min="7" max="7" width="11.7109375" style="54" customWidth="1"/>
    <col min="8" max="8" width="14" style="54" customWidth="1"/>
    <col min="9" max="9" width="13.7109375" style="54" customWidth="1"/>
    <col min="10" max="10" width="11.28515625" style="54" customWidth="1"/>
    <col min="11" max="11" width="14.7109375" style="54" customWidth="1"/>
    <col min="12" max="12" width="12.7109375" style="54" customWidth="1"/>
    <col min="13" max="15" width="11.28515625" style="54" customWidth="1"/>
    <col min="16" max="23" width="14.28515625" style="54" customWidth="1"/>
    <col min="24" max="24" width="19.42578125" style="53" customWidth="1"/>
    <col min="25" max="25" width="24.5703125" style="53" customWidth="1"/>
    <col min="26" max="26" width="41.28515625" style="54" customWidth="1"/>
    <col min="27" max="27" width="41.85546875" style="54" customWidth="1"/>
    <col min="28" max="28" width="17.5703125" style="54" customWidth="1"/>
    <col min="29" max="29" width="39.5703125" style="53" customWidth="1"/>
    <col min="30" max="30" width="23.28515625" style="53" customWidth="1"/>
    <col min="31" max="31" width="21.7109375" style="1" customWidth="1"/>
    <col min="32" max="35" width="8.7109375" style="49" customWidth="1"/>
    <col min="36" max="16384" width="9.28515625" style="54"/>
  </cols>
  <sheetData>
    <row r="1" spans="1:35" ht="33.75" customHeight="1" x14ac:dyDescent="0.2">
      <c r="A1" s="179">
        <v>44470</v>
      </c>
      <c r="Z1" s="53"/>
      <c r="AA1" s="53"/>
      <c r="AB1" s="53"/>
      <c r="AE1" s="53"/>
      <c r="AF1" s="53"/>
      <c r="AG1" s="53"/>
      <c r="AH1" s="53"/>
      <c r="AI1" s="53"/>
    </row>
    <row r="2" spans="1:35" ht="109.15" customHeight="1" x14ac:dyDescent="0.2">
      <c r="B2" s="90" t="s">
        <v>1671</v>
      </c>
      <c r="C2" s="93" t="s">
        <v>1653</v>
      </c>
      <c r="D2" s="93" t="s">
        <v>1724</v>
      </c>
      <c r="E2" s="93" t="s">
        <v>1654</v>
      </c>
      <c r="F2" s="93" t="s">
        <v>1655</v>
      </c>
      <c r="G2" s="93" t="s">
        <v>1682</v>
      </c>
      <c r="H2" s="93" t="s">
        <v>1656</v>
      </c>
      <c r="I2" s="93" t="s">
        <v>1668</v>
      </c>
      <c r="J2" s="93" t="s">
        <v>1659</v>
      </c>
      <c r="K2" s="93" t="s">
        <v>1719</v>
      </c>
      <c r="L2" s="93" t="s">
        <v>1658</v>
      </c>
      <c r="M2" s="93" t="s">
        <v>1657</v>
      </c>
      <c r="N2" s="85" t="s">
        <v>1661</v>
      </c>
      <c r="O2" s="85" t="s">
        <v>1660</v>
      </c>
      <c r="P2" s="85" t="s">
        <v>1702</v>
      </c>
      <c r="Q2" s="85" t="s">
        <v>1715</v>
      </c>
      <c r="R2" s="85" t="s">
        <v>1716</v>
      </c>
      <c r="S2" s="181" t="s">
        <v>1756</v>
      </c>
      <c r="T2" s="181" t="s">
        <v>1755</v>
      </c>
      <c r="U2" s="182" t="s">
        <v>1757</v>
      </c>
      <c r="V2" s="85" t="s">
        <v>1750</v>
      </c>
      <c r="W2" s="93" t="s">
        <v>1753</v>
      </c>
      <c r="X2" s="43" t="s">
        <v>1057</v>
      </c>
      <c r="Y2" s="43" t="s">
        <v>1667</v>
      </c>
      <c r="Z2" s="22" t="s">
        <v>1058</v>
      </c>
      <c r="AA2" s="22" t="s">
        <v>1794</v>
      </c>
      <c r="AB2" s="43" t="s">
        <v>1744</v>
      </c>
      <c r="AC2" s="43" t="s">
        <v>1045</v>
      </c>
      <c r="AD2" s="43" t="s">
        <v>1055</v>
      </c>
      <c r="AE2" s="23" t="s">
        <v>1056</v>
      </c>
      <c r="AF2" s="422" t="s">
        <v>1047</v>
      </c>
      <c r="AG2" s="423"/>
      <c r="AH2" s="422" t="s">
        <v>1048</v>
      </c>
      <c r="AI2" s="424"/>
    </row>
    <row r="3" spans="1:35" s="52" customFormat="1" ht="18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3"/>
      <c r="Y3" s="43"/>
      <c r="Z3" s="43"/>
      <c r="AA3" s="43"/>
      <c r="AB3" s="43"/>
      <c r="AC3" s="43"/>
      <c r="AD3" s="43"/>
      <c r="AE3" s="43" t="s">
        <v>1046</v>
      </c>
      <c r="AF3" s="47" t="s">
        <v>0</v>
      </c>
      <c r="AG3" s="47" t="s">
        <v>1</v>
      </c>
      <c r="AH3" s="47" t="s">
        <v>2</v>
      </c>
      <c r="AI3" s="47" t="s">
        <v>3</v>
      </c>
    </row>
    <row r="4" spans="1:35" s="52" customFormat="1" ht="23.65" customHeight="1" x14ac:dyDescent="0.25">
      <c r="B4" s="51"/>
      <c r="C4" s="51"/>
      <c r="D4" s="14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3"/>
      <c r="Y4" s="43"/>
      <c r="Z4" s="43"/>
      <c r="AA4" s="43"/>
      <c r="AB4" s="43"/>
      <c r="AC4" s="43"/>
      <c r="AD4" s="43"/>
      <c r="AE4" s="43" t="s">
        <v>1046</v>
      </c>
      <c r="AF4" s="47" t="s">
        <v>0</v>
      </c>
      <c r="AG4" s="47" t="s">
        <v>1</v>
      </c>
      <c r="AH4" s="47" t="s">
        <v>2</v>
      </c>
      <c r="AI4" s="47" t="s">
        <v>3</v>
      </c>
    </row>
    <row r="5" spans="1:35" s="105" customFormat="1" ht="18" customHeight="1" x14ac:dyDescent="0.2">
      <c r="B5" s="62">
        <v>1</v>
      </c>
      <c r="C5" s="62">
        <v>1</v>
      </c>
      <c r="D5" s="62">
        <v>1</v>
      </c>
      <c r="E5" s="62">
        <v>1</v>
      </c>
      <c r="F5" s="62"/>
      <c r="G5" s="62"/>
      <c r="H5" s="62"/>
      <c r="I5" s="62"/>
      <c r="J5" s="62"/>
      <c r="K5" s="62"/>
      <c r="L5" s="62"/>
      <c r="M5" s="62"/>
      <c r="N5" s="62">
        <v>1</v>
      </c>
      <c r="O5" s="62" t="s">
        <v>904</v>
      </c>
      <c r="P5" s="62"/>
      <c r="Q5" s="62">
        <v>1</v>
      </c>
      <c r="R5" s="62">
        <v>1</v>
      </c>
      <c r="S5" s="62">
        <v>1</v>
      </c>
      <c r="T5" s="62"/>
      <c r="U5" s="62"/>
      <c r="V5" s="183">
        <v>42278</v>
      </c>
      <c r="W5" s="183"/>
      <c r="X5" s="24" t="s">
        <v>5</v>
      </c>
      <c r="Y5" s="24" t="s">
        <v>1197</v>
      </c>
      <c r="Z5" s="24" t="s">
        <v>1000</v>
      </c>
      <c r="AA5" s="24" t="s">
        <v>1735</v>
      </c>
      <c r="AB5" s="62" t="s">
        <v>4</v>
      </c>
      <c r="AC5" s="62" t="s">
        <v>1025</v>
      </c>
      <c r="AD5" s="62" t="s">
        <v>6</v>
      </c>
      <c r="AE5" s="62">
        <v>11.5</v>
      </c>
      <c r="AF5" s="56">
        <v>11.04</v>
      </c>
      <c r="AG5" s="56">
        <v>12.08</v>
      </c>
      <c r="AH5" s="56">
        <v>10.119999999999999</v>
      </c>
      <c r="AI5" s="56">
        <v>14.72</v>
      </c>
    </row>
    <row r="6" spans="1:35" s="2" customFormat="1" ht="18" customHeight="1" x14ac:dyDescent="0.2">
      <c r="B6" s="62">
        <v>1</v>
      </c>
      <c r="C6" s="62">
        <v>1</v>
      </c>
      <c r="D6" s="62">
        <v>1</v>
      </c>
      <c r="E6" s="62">
        <v>1</v>
      </c>
      <c r="F6" s="62"/>
      <c r="G6" s="62"/>
      <c r="H6" s="62"/>
      <c r="I6" s="62"/>
      <c r="J6" s="62"/>
      <c r="K6" s="62"/>
      <c r="L6" s="62"/>
      <c r="M6" s="62"/>
      <c r="N6" s="62">
        <v>1</v>
      </c>
      <c r="O6" s="62" t="s">
        <v>904</v>
      </c>
      <c r="P6" s="62"/>
      <c r="Q6" s="62">
        <v>1</v>
      </c>
      <c r="R6" s="62">
        <v>1</v>
      </c>
      <c r="S6" s="62">
        <v>1</v>
      </c>
      <c r="T6" s="62"/>
      <c r="U6" s="62"/>
      <c r="V6" s="183">
        <v>42278</v>
      </c>
      <c r="W6" s="183"/>
      <c r="X6" s="63" t="s">
        <v>8</v>
      </c>
      <c r="Y6" s="63" t="s">
        <v>1198</v>
      </c>
      <c r="Z6" s="63" t="s">
        <v>9</v>
      </c>
      <c r="AA6" s="24" t="s">
        <v>1736</v>
      </c>
      <c r="AB6" s="64" t="s">
        <v>10</v>
      </c>
      <c r="AC6" s="64" t="s">
        <v>1783</v>
      </c>
      <c r="AD6" s="64" t="s">
        <v>11</v>
      </c>
      <c r="AE6" s="64">
        <v>12</v>
      </c>
      <c r="AF6" s="55">
        <v>11.52</v>
      </c>
      <c r="AG6" s="55">
        <v>12.6</v>
      </c>
      <c r="AH6" s="55">
        <v>10.5</v>
      </c>
      <c r="AI6" s="55">
        <v>15.36</v>
      </c>
    </row>
    <row r="7" spans="1:35" s="2" customFormat="1" ht="18" customHeight="1" x14ac:dyDescent="0.2">
      <c r="B7" s="62">
        <v>1</v>
      </c>
      <c r="C7" s="62">
        <v>1</v>
      </c>
      <c r="D7" s="62">
        <v>1</v>
      </c>
      <c r="E7" s="62">
        <v>1</v>
      </c>
      <c r="F7" s="62"/>
      <c r="G7" s="62"/>
      <c r="H7" s="62"/>
      <c r="I7" s="62"/>
      <c r="J7" s="62"/>
      <c r="K7" s="62"/>
      <c r="L7" s="62"/>
      <c r="M7" s="62"/>
      <c r="N7" s="62">
        <v>1</v>
      </c>
      <c r="O7" s="62" t="s">
        <v>904</v>
      </c>
      <c r="P7" s="62"/>
      <c r="Q7" s="62">
        <v>1</v>
      </c>
      <c r="R7" s="62">
        <v>1</v>
      </c>
      <c r="S7" s="62">
        <v>1</v>
      </c>
      <c r="T7" s="62"/>
      <c r="U7" s="62"/>
      <c r="V7" s="183">
        <v>42278</v>
      </c>
      <c r="W7" s="183"/>
      <c r="X7" s="63" t="s">
        <v>12</v>
      </c>
      <c r="Y7" s="63" t="s">
        <v>1199</v>
      </c>
      <c r="Z7" s="63" t="s">
        <v>13</v>
      </c>
      <c r="AA7" s="63" t="s">
        <v>1736</v>
      </c>
      <c r="AB7" s="64" t="s">
        <v>14</v>
      </c>
      <c r="AC7" s="64" t="s">
        <v>1784</v>
      </c>
      <c r="AD7" s="64" t="s">
        <v>15</v>
      </c>
      <c r="AE7" s="64">
        <v>6</v>
      </c>
      <c r="AF7" s="55">
        <v>5.76</v>
      </c>
      <c r="AG7" s="55">
        <v>6.3</v>
      </c>
      <c r="AH7" s="55">
        <v>5</v>
      </c>
      <c r="AI7" s="55">
        <v>8</v>
      </c>
    </row>
    <row r="8" spans="1:35" s="2" customFormat="1" ht="18" customHeight="1" x14ac:dyDescent="0.2">
      <c r="B8" s="62">
        <v>1</v>
      </c>
      <c r="C8" s="62">
        <v>1</v>
      </c>
      <c r="D8" s="62">
        <v>1</v>
      </c>
      <c r="E8" s="62">
        <v>1</v>
      </c>
      <c r="F8" s="62"/>
      <c r="G8" s="62"/>
      <c r="H8" s="62"/>
      <c r="I8" s="62"/>
      <c r="J8" s="62"/>
      <c r="K8" s="62"/>
      <c r="L8" s="62"/>
      <c r="M8" s="62"/>
      <c r="N8" s="62">
        <v>1</v>
      </c>
      <c r="O8" s="62" t="s">
        <v>904</v>
      </c>
      <c r="P8" s="62"/>
      <c r="Q8" s="62">
        <v>1</v>
      </c>
      <c r="R8" s="62">
        <v>1</v>
      </c>
      <c r="S8" s="62">
        <v>1</v>
      </c>
      <c r="T8" s="62"/>
      <c r="U8" s="62"/>
      <c r="V8" s="183">
        <v>42278</v>
      </c>
      <c r="W8" s="183"/>
      <c r="X8" s="63" t="s">
        <v>16</v>
      </c>
      <c r="Y8" s="63" t="s">
        <v>1200</v>
      </c>
      <c r="Z8" s="63" t="s">
        <v>1035</v>
      </c>
      <c r="AA8" s="63" t="s">
        <v>1735</v>
      </c>
      <c r="AB8" s="64" t="s">
        <v>4</v>
      </c>
      <c r="AC8" s="64" t="s">
        <v>1026</v>
      </c>
      <c r="AD8" s="64" t="s">
        <v>17</v>
      </c>
      <c r="AE8" s="64">
        <v>6</v>
      </c>
      <c r="AF8" s="55">
        <v>5.76</v>
      </c>
      <c r="AG8" s="55">
        <v>6.3</v>
      </c>
      <c r="AH8" s="55">
        <v>5</v>
      </c>
      <c r="AI8" s="55">
        <v>8</v>
      </c>
    </row>
    <row r="9" spans="1:35" s="2" customFormat="1" ht="18" customHeight="1" x14ac:dyDescent="0.2">
      <c r="B9" s="62">
        <v>1</v>
      </c>
      <c r="C9" s="62">
        <v>1</v>
      </c>
      <c r="D9" s="62">
        <v>1</v>
      </c>
      <c r="E9" s="62">
        <v>1</v>
      </c>
      <c r="F9" s="62">
        <v>1</v>
      </c>
      <c r="G9" s="62"/>
      <c r="H9" s="62"/>
      <c r="I9" s="62"/>
      <c r="J9" s="62"/>
      <c r="K9" s="62"/>
      <c r="L9" s="62"/>
      <c r="M9" s="62"/>
      <c r="N9" s="62"/>
      <c r="O9" s="62">
        <v>1</v>
      </c>
      <c r="P9" s="62"/>
      <c r="Q9" s="62">
        <v>1</v>
      </c>
      <c r="R9" s="62">
        <v>1</v>
      </c>
      <c r="S9" s="62">
        <v>1</v>
      </c>
      <c r="T9" s="62"/>
      <c r="U9" s="62"/>
      <c r="V9" s="183">
        <v>42278</v>
      </c>
      <c r="W9" s="183"/>
      <c r="X9" s="63" t="s">
        <v>1011</v>
      </c>
      <c r="Y9" s="63" t="s">
        <v>1201</v>
      </c>
      <c r="Z9" s="63" t="s">
        <v>1012</v>
      </c>
      <c r="AA9" s="24" t="s">
        <v>1735</v>
      </c>
      <c r="AB9" s="64" t="s">
        <v>4</v>
      </c>
      <c r="AC9" s="29" t="s">
        <v>1793</v>
      </c>
      <c r="AD9" s="64" t="s">
        <v>1007</v>
      </c>
      <c r="AE9" s="64" t="s">
        <v>879</v>
      </c>
      <c r="AF9" s="55">
        <v>25</v>
      </c>
      <c r="AG9" s="55">
        <v>40</v>
      </c>
      <c r="AH9" s="55">
        <v>25</v>
      </c>
      <c r="AI9" s="55">
        <v>40</v>
      </c>
    </row>
    <row r="10" spans="1:35" s="2" customFormat="1" ht="18" customHeight="1" x14ac:dyDescent="0.2">
      <c r="B10" s="62">
        <v>1</v>
      </c>
      <c r="C10" s="31" t="s">
        <v>904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>
        <v>1</v>
      </c>
      <c r="O10" s="62"/>
      <c r="P10" s="62"/>
      <c r="Q10" s="62"/>
      <c r="R10" s="62"/>
      <c r="S10" s="62">
        <v>1</v>
      </c>
      <c r="T10" s="62"/>
      <c r="U10" s="62"/>
      <c r="V10" s="183">
        <v>42278</v>
      </c>
      <c r="W10" s="183"/>
      <c r="X10" s="65" t="s">
        <v>1071</v>
      </c>
      <c r="Y10" s="65" t="s">
        <v>1203</v>
      </c>
      <c r="Z10" s="65" t="s">
        <v>1072</v>
      </c>
      <c r="AA10" s="65" t="s">
        <v>1737</v>
      </c>
      <c r="AB10" s="25" t="s">
        <v>18</v>
      </c>
      <c r="AC10" s="25" t="s">
        <v>1784</v>
      </c>
      <c r="AD10" s="25"/>
      <c r="AE10" s="25"/>
      <c r="AF10" s="20"/>
      <c r="AG10" s="20"/>
      <c r="AH10" s="20"/>
      <c r="AI10" s="20"/>
    </row>
    <row r="11" spans="1:35" s="2" customFormat="1" ht="18" customHeight="1" x14ac:dyDescent="0.2">
      <c r="B11" s="62"/>
      <c r="C11" s="62">
        <v>1</v>
      </c>
      <c r="D11" s="62">
        <v>1</v>
      </c>
      <c r="E11" s="62">
        <v>1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>
        <v>1</v>
      </c>
      <c r="Q11" s="62">
        <v>1</v>
      </c>
      <c r="R11" s="62">
        <v>1</v>
      </c>
      <c r="S11" s="62"/>
      <c r="T11" s="62"/>
      <c r="U11" s="62"/>
      <c r="V11" s="183">
        <v>42278</v>
      </c>
      <c r="W11" s="183"/>
      <c r="X11" s="37" t="s">
        <v>19</v>
      </c>
      <c r="Y11" s="37" t="s">
        <v>1202</v>
      </c>
      <c r="Z11" s="37" t="s">
        <v>20</v>
      </c>
      <c r="AA11" s="37" t="s">
        <v>1737</v>
      </c>
      <c r="AB11" s="59" t="s">
        <v>18</v>
      </c>
      <c r="AC11" s="59" t="s">
        <v>1784</v>
      </c>
      <c r="AD11" s="59" t="s">
        <v>15</v>
      </c>
      <c r="AE11" s="59">
        <v>6</v>
      </c>
      <c r="AF11" s="67">
        <v>5.76</v>
      </c>
      <c r="AG11" s="67">
        <v>6.3</v>
      </c>
      <c r="AH11" s="67">
        <v>5</v>
      </c>
      <c r="AI11" s="67">
        <v>8</v>
      </c>
    </row>
    <row r="12" spans="1:35" s="2" customFormat="1" ht="18" customHeight="1" x14ac:dyDescent="0.2">
      <c r="B12" s="62"/>
      <c r="C12" s="62">
        <v>1</v>
      </c>
      <c r="D12" s="62">
        <v>1</v>
      </c>
      <c r="E12" s="62">
        <v>1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>
        <v>1</v>
      </c>
      <c r="Q12" s="62">
        <v>1</v>
      </c>
      <c r="R12" s="62">
        <v>1</v>
      </c>
      <c r="S12" s="62"/>
      <c r="T12" s="62"/>
      <c r="U12" s="62"/>
      <c r="V12" s="183">
        <v>42278</v>
      </c>
      <c r="W12" s="183"/>
      <c r="X12" s="37" t="s">
        <v>21</v>
      </c>
      <c r="Y12" s="37" t="s">
        <v>1204</v>
      </c>
      <c r="Z12" s="37" t="s">
        <v>22</v>
      </c>
      <c r="AA12" s="37" t="s">
        <v>1737</v>
      </c>
      <c r="AB12" s="59" t="s">
        <v>18</v>
      </c>
      <c r="AC12" s="59" t="s">
        <v>1784</v>
      </c>
      <c r="AD12" s="59" t="s">
        <v>15</v>
      </c>
      <c r="AE12" s="59">
        <v>6</v>
      </c>
      <c r="AF12" s="67">
        <v>5.76</v>
      </c>
      <c r="AG12" s="67">
        <v>6.3</v>
      </c>
      <c r="AH12" s="67">
        <v>5</v>
      </c>
      <c r="AI12" s="67">
        <v>8</v>
      </c>
    </row>
    <row r="13" spans="1:35" s="2" customFormat="1" ht="18" customHeight="1" x14ac:dyDescent="0.2">
      <c r="B13" s="62"/>
      <c r="C13" s="62">
        <v>1</v>
      </c>
      <c r="D13" s="62">
        <v>1</v>
      </c>
      <c r="E13" s="62">
        <v>1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>
        <v>1</v>
      </c>
      <c r="Q13" s="62">
        <v>1</v>
      </c>
      <c r="R13" s="62">
        <v>1</v>
      </c>
      <c r="S13" s="62"/>
      <c r="T13" s="62"/>
      <c r="U13" s="62"/>
      <c r="V13" s="183">
        <v>42278</v>
      </c>
      <c r="W13" s="183"/>
      <c r="X13" s="37" t="s">
        <v>749</v>
      </c>
      <c r="Y13" s="37" t="s">
        <v>1208</v>
      </c>
      <c r="Z13" s="37" t="s">
        <v>750</v>
      </c>
      <c r="AA13" s="37" t="s">
        <v>1737</v>
      </c>
      <c r="AB13" s="59" t="s">
        <v>18</v>
      </c>
      <c r="AC13" s="59" t="s">
        <v>1784</v>
      </c>
      <c r="AD13" s="59" t="s">
        <v>56</v>
      </c>
      <c r="AE13" s="59">
        <v>6</v>
      </c>
      <c r="AF13" s="67">
        <v>5.76</v>
      </c>
      <c r="AG13" s="67">
        <v>6.3</v>
      </c>
      <c r="AH13" s="67">
        <v>5</v>
      </c>
      <c r="AI13" s="67">
        <v>8</v>
      </c>
    </row>
    <row r="14" spans="1:35" s="2" customFormat="1" ht="18" customHeight="1" x14ac:dyDescent="0.2">
      <c r="B14" s="62">
        <v>1</v>
      </c>
      <c r="C14" s="62">
        <v>1</v>
      </c>
      <c r="D14" s="62">
        <v>1</v>
      </c>
      <c r="E14" s="62">
        <v>1</v>
      </c>
      <c r="F14" s="62"/>
      <c r="G14" s="62"/>
      <c r="H14" s="62"/>
      <c r="I14" s="62"/>
      <c r="J14" s="62"/>
      <c r="K14" s="62"/>
      <c r="L14" s="62"/>
      <c r="M14" s="62"/>
      <c r="N14" s="62">
        <v>1</v>
      </c>
      <c r="O14" s="62"/>
      <c r="P14" s="62"/>
      <c r="Q14" s="62">
        <v>1</v>
      </c>
      <c r="R14" s="62">
        <v>1</v>
      </c>
      <c r="S14" s="62">
        <v>1</v>
      </c>
      <c r="T14" s="62"/>
      <c r="U14" s="62"/>
      <c r="V14" s="183">
        <v>42278</v>
      </c>
      <c r="W14" s="183"/>
      <c r="X14" s="63" t="s">
        <v>23</v>
      </c>
      <c r="Y14" s="63" t="s">
        <v>1205</v>
      </c>
      <c r="Z14" s="63" t="s">
        <v>24</v>
      </c>
      <c r="AA14" s="63" t="s">
        <v>1737</v>
      </c>
      <c r="AB14" s="64" t="s">
        <v>25</v>
      </c>
      <c r="AC14" s="64" t="s">
        <v>1785</v>
      </c>
      <c r="AD14" s="64" t="s">
        <v>11</v>
      </c>
      <c r="AE14" s="64">
        <v>6</v>
      </c>
      <c r="AF14" s="55">
        <v>5.76</v>
      </c>
      <c r="AG14" s="55">
        <v>6.3</v>
      </c>
      <c r="AH14" s="55">
        <v>5</v>
      </c>
      <c r="AI14" s="55">
        <v>8</v>
      </c>
    </row>
    <row r="15" spans="1:35" s="2" customFormat="1" ht="18" customHeight="1" x14ac:dyDescent="0.2">
      <c r="B15" s="62">
        <v>1</v>
      </c>
      <c r="C15" s="62">
        <v>1</v>
      </c>
      <c r="D15" s="62">
        <v>1</v>
      </c>
      <c r="E15" s="62">
        <v>1</v>
      </c>
      <c r="F15" s="62"/>
      <c r="G15" s="62"/>
      <c r="H15" s="62"/>
      <c r="I15" s="62"/>
      <c r="J15" s="62"/>
      <c r="K15" s="62"/>
      <c r="L15" s="62"/>
      <c r="M15" s="62"/>
      <c r="N15" s="62">
        <v>1</v>
      </c>
      <c r="O15" s="62"/>
      <c r="P15" s="62"/>
      <c r="Q15" s="62">
        <v>1</v>
      </c>
      <c r="R15" s="62">
        <v>1</v>
      </c>
      <c r="S15" s="62">
        <v>1</v>
      </c>
      <c r="T15" s="62"/>
      <c r="U15" s="62"/>
      <c r="V15" s="183">
        <v>42278</v>
      </c>
      <c r="W15" s="183"/>
      <c r="X15" s="63" t="s">
        <v>26</v>
      </c>
      <c r="Y15" s="63" t="s">
        <v>1206</v>
      </c>
      <c r="Z15" s="63" t="s">
        <v>27</v>
      </c>
      <c r="AA15" s="63" t="s">
        <v>1737</v>
      </c>
      <c r="AB15" s="64" t="s">
        <v>25</v>
      </c>
      <c r="AC15" s="64" t="s">
        <v>1785</v>
      </c>
      <c r="AD15" s="64" t="s">
        <v>28</v>
      </c>
      <c r="AE15" s="64">
        <v>6</v>
      </c>
      <c r="AF15" s="55">
        <v>5.76</v>
      </c>
      <c r="AG15" s="55">
        <v>6.3</v>
      </c>
      <c r="AH15" s="55">
        <v>5</v>
      </c>
      <c r="AI15" s="55">
        <v>8</v>
      </c>
    </row>
    <row r="16" spans="1:35" s="2" customFormat="1" ht="18" customHeight="1" x14ac:dyDescent="0.2">
      <c r="B16" s="62">
        <v>1</v>
      </c>
      <c r="C16" s="62">
        <v>1</v>
      </c>
      <c r="D16" s="62">
        <v>1</v>
      </c>
      <c r="E16" s="62">
        <v>1</v>
      </c>
      <c r="F16" s="62"/>
      <c r="G16" s="62"/>
      <c r="H16" s="62"/>
      <c r="I16" s="62"/>
      <c r="J16" s="62"/>
      <c r="K16" s="62"/>
      <c r="L16" s="62"/>
      <c r="M16" s="62"/>
      <c r="N16" s="62">
        <v>1</v>
      </c>
      <c r="O16" s="62"/>
      <c r="P16" s="62"/>
      <c r="Q16" s="62">
        <v>1</v>
      </c>
      <c r="R16" s="62">
        <v>1</v>
      </c>
      <c r="S16" s="62">
        <v>1</v>
      </c>
      <c r="T16" s="62"/>
      <c r="U16" s="62"/>
      <c r="V16" s="183">
        <v>42278</v>
      </c>
      <c r="W16" s="183"/>
      <c r="X16" s="63" t="s">
        <v>29</v>
      </c>
      <c r="Y16" s="63" t="s">
        <v>1207</v>
      </c>
      <c r="Z16" s="63" t="s">
        <v>30</v>
      </c>
      <c r="AA16" s="24" t="s">
        <v>1735</v>
      </c>
      <c r="AB16" s="64" t="s">
        <v>4</v>
      </c>
      <c r="AC16" s="64" t="s">
        <v>1786</v>
      </c>
      <c r="AD16" s="64" t="s">
        <v>115</v>
      </c>
      <c r="AE16" s="64">
        <v>8</v>
      </c>
      <c r="AF16" s="55">
        <v>7.68</v>
      </c>
      <c r="AG16" s="55">
        <v>8.4</v>
      </c>
      <c r="AH16" s="55">
        <v>7.04</v>
      </c>
      <c r="AI16" s="55">
        <v>10</v>
      </c>
    </row>
    <row r="17" spans="2:35" s="2" customFormat="1" ht="18" customHeight="1" x14ac:dyDescent="0.2">
      <c r="B17" s="62">
        <v>1</v>
      </c>
      <c r="C17" s="62">
        <v>1</v>
      </c>
      <c r="D17" s="62">
        <v>1</v>
      </c>
      <c r="E17" s="62">
        <v>1</v>
      </c>
      <c r="F17" s="62"/>
      <c r="G17" s="62"/>
      <c r="H17" s="62"/>
      <c r="I17" s="62"/>
      <c r="J17" s="62"/>
      <c r="K17" s="62"/>
      <c r="L17" s="62"/>
      <c r="M17" s="62"/>
      <c r="N17" s="62">
        <v>1</v>
      </c>
      <c r="O17" s="62" t="s">
        <v>904</v>
      </c>
      <c r="P17" s="62"/>
      <c r="Q17" s="62">
        <v>1</v>
      </c>
      <c r="R17" s="62">
        <v>1</v>
      </c>
      <c r="S17" s="62">
        <v>1</v>
      </c>
      <c r="T17" s="62"/>
      <c r="U17" s="62"/>
      <c r="V17" s="183">
        <v>42278</v>
      </c>
      <c r="W17" s="183"/>
      <c r="X17" s="63" t="s">
        <v>1158</v>
      </c>
      <c r="Y17" s="63" t="s">
        <v>1209</v>
      </c>
      <c r="Z17" s="63" t="s">
        <v>31</v>
      </c>
      <c r="AA17" s="63" t="s">
        <v>1736</v>
      </c>
      <c r="AB17" s="64" t="s">
        <v>14</v>
      </c>
      <c r="AC17" s="64" t="s">
        <v>1784</v>
      </c>
      <c r="AD17" s="64" t="s">
        <v>15</v>
      </c>
      <c r="AE17" s="64">
        <v>6</v>
      </c>
      <c r="AF17" s="55">
        <v>5.76</v>
      </c>
      <c r="AG17" s="55">
        <v>6.3</v>
      </c>
      <c r="AH17" s="55">
        <v>5</v>
      </c>
      <c r="AI17" s="55">
        <v>8</v>
      </c>
    </row>
    <row r="18" spans="2:35" s="2" customFormat="1" ht="18" customHeight="1" x14ac:dyDescent="0.2">
      <c r="B18" s="62">
        <v>1</v>
      </c>
      <c r="C18" s="62">
        <v>1</v>
      </c>
      <c r="D18" s="62">
        <v>1</v>
      </c>
      <c r="E18" s="62">
        <v>1</v>
      </c>
      <c r="F18" s="62"/>
      <c r="G18" s="62"/>
      <c r="H18" s="62"/>
      <c r="I18" s="62"/>
      <c r="J18" s="62"/>
      <c r="K18" s="62"/>
      <c r="L18" s="62"/>
      <c r="M18" s="62"/>
      <c r="N18" s="62">
        <v>1</v>
      </c>
      <c r="O18" s="62"/>
      <c r="P18" s="62"/>
      <c r="Q18" s="62">
        <v>1</v>
      </c>
      <c r="R18" s="62">
        <v>1</v>
      </c>
      <c r="S18" s="62">
        <v>1</v>
      </c>
      <c r="T18" s="62"/>
      <c r="U18" s="62"/>
      <c r="V18" s="183">
        <v>42278</v>
      </c>
      <c r="W18" s="183"/>
      <c r="X18" s="63" t="s">
        <v>32</v>
      </c>
      <c r="Y18" s="63" t="s">
        <v>1210</v>
      </c>
      <c r="Z18" s="63" t="s">
        <v>1114</v>
      </c>
      <c r="AA18" s="24" t="s">
        <v>1735</v>
      </c>
      <c r="AB18" s="64" t="s">
        <v>33</v>
      </c>
      <c r="AC18" s="64" t="s">
        <v>1026</v>
      </c>
      <c r="AD18" s="64" t="s">
        <v>34</v>
      </c>
      <c r="AE18" s="64">
        <v>8</v>
      </c>
      <c r="AF18" s="55">
        <v>7.68</v>
      </c>
      <c r="AG18" s="55">
        <v>8.4</v>
      </c>
      <c r="AH18" s="55">
        <v>7.04</v>
      </c>
      <c r="AI18" s="55">
        <v>10</v>
      </c>
    </row>
    <row r="19" spans="2:35" s="2" customFormat="1" ht="18" customHeight="1" x14ac:dyDescent="0.2">
      <c r="B19" s="62">
        <v>1</v>
      </c>
      <c r="C19" s="62">
        <v>1</v>
      </c>
      <c r="D19" s="62">
        <v>1</v>
      </c>
      <c r="E19" s="62">
        <v>1</v>
      </c>
      <c r="F19" s="62"/>
      <c r="G19" s="62"/>
      <c r="H19" s="62"/>
      <c r="I19" s="62"/>
      <c r="J19" s="62"/>
      <c r="K19" s="62"/>
      <c r="L19" s="62"/>
      <c r="M19" s="62"/>
      <c r="N19" s="62">
        <v>1</v>
      </c>
      <c r="O19" s="62"/>
      <c r="P19" s="62"/>
      <c r="Q19" s="62">
        <v>1</v>
      </c>
      <c r="R19" s="62">
        <v>1</v>
      </c>
      <c r="S19" s="62">
        <v>1</v>
      </c>
      <c r="T19" s="62"/>
      <c r="U19" s="62"/>
      <c r="V19" s="183">
        <v>42278</v>
      </c>
      <c r="W19" s="183"/>
      <c r="X19" s="63" t="s">
        <v>35</v>
      </c>
      <c r="Y19" s="63" t="s">
        <v>1211</v>
      </c>
      <c r="Z19" s="63" t="s">
        <v>36</v>
      </c>
      <c r="AA19" s="24" t="s">
        <v>1735</v>
      </c>
      <c r="AB19" s="64" t="s">
        <v>4</v>
      </c>
      <c r="AC19" s="64" t="s">
        <v>1786</v>
      </c>
      <c r="AD19" s="64" t="s">
        <v>17</v>
      </c>
      <c r="AE19" s="64">
        <v>8</v>
      </c>
      <c r="AF19" s="55">
        <v>7.68</v>
      </c>
      <c r="AG19" s="55">
        <v>8.4</v>
      </c>
      <c r="AH19" s="55">
        <v>7.04</v>
      </c>
      <c r="AI19" s="55">
        <v>10</v>
      </c>
    </row>
    <row r="20" spans="2:35" s="2" customFormat="1" ht="18" customHeight="1" x14ac:dyDescent="0.2">
      <c r="B20" s="62">
        <v>1</v>
      </c>
      <c r="C20" s="31" t="s">
        <v>904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>
        <v>1</v>
      </c>
      <c r="O20" s="62"/>
      <c r="P20" s="62"/>
      <c r="Q20" s="62"/>
      <c r="R20" s="62"/>
      <c r="S20" s="62">
        <v>1</v>
      </c>
      <c r="T20" s="62"/>
      <c r="U20" s="62"/>
      <c r="V20" s="183">
        <v>42278</v>
      </c>
      <c r="W20" s="183"/>
      <c r="X20" s="65" t="s">
        <v>37</v>
      </c>
      <c r="Y20" s="65" t="s">
        <v>1212</v>
      </c>
      <c r="Z20" s="42" t="s">
        <v>38</v>
      </c>
      <c r="AA20" s="42" t="s">
        <v>1737</v>
      </c>
      <c r="AB20" s="25" t="s">
        <v>25</v>
      </c>
      <c r="AC20" s="25" t="s">
        <v>1785</v>
      </c>
      <c r="AD20" s="25"/>
      <c r="AE20" s="25"/>
      <c r="AF20" s="20"/>
      <c r="AG20" s="20"/>
      <c r="AH20" s="20"/>
      <c r="AI20" s="20"/>
    </row>
    <row r="21" spans="2:35" s="2" customFormat="1" ht="18" customHeight="1" x14ac:dyDescent="0.2">
      <c r="B21" s="62"/>
      <c r="C21" s="62">
        <v>1</v>
      </c>
      <c r="D21" s="62">
        <v>1</v>
      </c>
      <c r="E21" s="62">
        <v>1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>
        <v>1</v>
      </c>
      <c r="Q21" s="62">
        <v>1</v>
      </c>
      <c r="R21" s="62">
        <v>1</v>
      </c>
      <c r="S21" s="62"/>
      <c r="T21" s="62"/>
      <c r="U21" s="62"/>
      <c r="V21" s="183">
        <v>42278</v>
      </c>
      <c r="W21" s="183"/>
      <c r="X21" s="27" t="s">
        <v>39</v>
      </c>
      <c r="Y21" s="27" t="s">
        <v>1213</v>
      </c>
      <c r="Z21" s="41" t="s">
        <v>40</v>
      </c>
      <c r="AA21" s="41" t="s">
        <v>1737</v>
      </c>
      <c r="AB21" s="40" t="s">
        <v>25</v>
      </c>
      <c r="AC21" s="28" t="s">
        <v>1785</v>
      </c>
      <c r="AD21" s="28" t="s">
        <v>41</v>
      </c>
      <c r="AE21" s="28">
        <v>6</v>
      </c>
      <c r="AF21" s="4">
        <v>5.8</v>
      </c>
      <c r="AG21" s="4">
        <v>6.3</v>
      </c>
      <c r="AH21" s="4">
        <v>5</v>
      </c>
      <c r="AI21" s="4">
        <v>8</v>
      </c>
    </row>
    <row r="22" spans="2:35" s="2" customFormat="1" ht="18" customHeight="1" x14ac:dyDescent="0.2">
      <c r="B22" s="62"/>
      <c r="C22" s="62">
        <v>1</v>
      </c>
      <c r="D22" s="62">
        <v>1</v>
      </c>
      <c r="E22" s="62">
        <v>1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>
        <v>1</v>
      </c>
      <c r="Q22" s="62">
        <v>1</v>
      </c>
      <c r="R22" s="62">
        <v>1</v>
      </c>
      <c r="S22" s="62"/>
      <c r="T22" s="62"/>
      <c r="U22" s="62"/>
      <c r="V22" s="183">
        <v>42278</v>
      </c>
      <c r="W22" s="183"/>
      <c r="X22" s="27" t="s">
        <v>42</v>
      </c>
      <c r="Y22" s="27" t="s">
        <v>1214</v>
      </c>
      <c r="Z22" s="27" t="s">
        <v>43</v>
      </c>
      <c r="AA22" s="27" t="s">
        <v>1737</v>
      </c>
      <c r="AB22" s="28" t="s">
        <v>25</v>
      </c>
      <c r="AC22" s="28" t="s">
        <v>1785</v>
      </c>
      <c r="AD22" s="28" t="s">
        <v>11</v>
      </c>
      <c r="AE22" s="28">
        <v>8</v>
      </c>
      <c r="AF22" s="4">
        <v>7.68</v>
      </c>
      <c r="AG22" s="4">
        <v>8.4</v>
      </c>
      <c r="AH22" s="4">
        <v>7.04</v>
      </c>
      <c r="AI22" s="4">
        <v>10</v>
      </c>
    </row>
    <row r="23" spans="2:35" s="2" customFormat="1" ht="18" customHeight="1" x14ac:dyDescent="0.2">
      <c r="B23" s="62">
        <v>1</v>
      </c>
      <c r="C23" s="62">
        <v>1</v>
      </c>
      <c r="D23" s="62">
        <v>1</v>
      </c>
      <c r="E23" s="62">
        <v>1</v>
      </c>
      <c r="F23" s="62"/>
      <c r="G23" s="62"/>
      <c r="H23" s="62"/>
      <c r="I23" s="62"/>
      <c r="J23" s="62"/>
      <c r="K23" s="62"/>
      <c r="L23" s="62"/>
      <c r="M23" s="62"/>
      <c r="N23" s="62">
        <v>1</v>
      </c>
      <c r="O23" s="62"/>
      <c r="P23" s="62"/>
      <c r="Q23" s="62">
        <v>1</v>
      </c>
      <c r="R23" s="62">
        <v>1</v>
      </c>
      <c r="S23" s="62">
        <v>1</v>
      </c>
      <c r="T23" s="62"/>
      <c r="U23" s="62"/>
      <c r="V23" s="183">
        <v>42278</v>
      </c>
      <c r="W23" s="183"/>
      <c r="X23" s="63" t="s">
        <v>44</v>
      </c>
      <c r="Y23" s="63" t="s">
        <v>1215</v>
      </c>
      <c r="Z23" s="63" t="s">
        <v>45</v>
      </c>
      <c r="AA23" s="63" t="s">
        <v>1737</v>
      </c>
      <c r="AB23" s="64" t="s">
        <v>18</v>
      </c>
      <c r="AC23" s="64" t="s">
        <v>1784</v>
      </c>
      <c r="AD23" s="64" t="s">
        <v>41</v>
      </c>
      <c r="AE23" s="64">
        <v>6</v>
      </c>
      <c r="AF23" s="55">
        <v>5.76</v>
      </c>
      <c r="AG23" s="55">
        <v>6.3</v>
      </c>
      <c r="AH23" s="55">
        <v>5</v>
      </c>
      <c r="AI23" s="55">
        <v>8</v>
      </c>
    </row>
    <row r="24" spans="2:35" s="2" customFormat="1" ht="18" customHeight="1" x14ac:dyDescent="0.2">
      <c r="B24" s="62"/>
      <c r="C24" s="62">
        <v>1</v>
      </c>
      <c r="D24" s="62"/>
      <c r="E24" s="62"/>
      <c r="F24" s="62"/>
      <c r="G24" s="62"/>
      <c r="H24" s="62"/>
      <c r="I24" s="62"/>
      <c r="J24" s="62"/>
      <c r="K24" s="62"/>
      <c r="L24" s="62">
        <v>1</v>
      </c>
      <c r="M24" s="62"/>
      <c r="N24" s="62">
        <v>1</v>
      </c>
      <c r="O24" s="62"/>
      <c r="P24" s="62"/>
      <c r="Q24" s="62"/>
      <c r="R24" s="62">
        <v>1</v>
      </c>
      <c r="S24" s="62"/>
      <c r="T24" s="62"/>
      <c r="U24" s="62"/>
      <c r="V24" s="183">
        <v>43742</v>
      </c>
      <c r="W24" s="183"/>
      <c r="X24" s="63" t="s">
        <v>1770</v>
      </c>
      <c r="Y24" s="63" t="s">
        <v>1767</v>
      </c>
      <c r="Z24" s="63" t="s">
        <v>1771</v>
      </c>
      <c r="AA24" s="63" t="s">
        <v>1737</v>
      </c>
      <c r="AB24" s="64" t="s">
        <v>18</v>
      </c>
      <c r="AC24" s="64" t="s">
        <v>1769</v>
      </c>
      <c r="AD24" s="64" t="s">
        <v>882</v>
      </c>
      <c r="AE24" s="64">
        <v>53</v>
      </c>
      <c r="AF24" s="55"/>
      <c r="AG24" s="55"/>
      <c r="AH24" s="55"/>
      <c r="AI24" s="55"/>
    </row>
    <row r="25" spans="2:35" s="2" customFormat="1" ht="18" customHeight="1" x14ac:dyDescent="0.2">
      <c r="B25" s="62">
        <v>1</v>
      </c>
      <c r="C25" s="62">
        <v>1</v>
      </c>
      <c r="D25" s="62">
        <v>1</v>
      </c>
      <c r="E25" s="62">
        <v>1</v>
      </c>
      <c r="F25" s="62"/>
      <c r="G25" s="62"/>
      <c r="H25" s="62"/>
      <c r="I25" s="62"/>
      <c r="J25" s="62"/>
      <c r="K25" s="62"/>
      <c r="L25" s="62"/>
      <c r="M25" s="62"/>
      <c r="N25" s="62">
        <v>1</v>
      </c>
      <c r="O25" s="62"/>
      <c r="P25" s="62"/>
      <c r="Q25" s="62">
        <v>1</v>
      </c>
      <c r="R25" s="62">
        <v>1</v>
      </c>
      <c r="S25" s="62">
        <v>1</v>
      </c>
      <c r="T25" s="62"/>
      <c r="U25" s="62"/>
      <c r="V25" s="183">
        <v>42278</v>
      </c>
      <c r="W25" s="183"/>
      <c r="X25" s="63" t="s">
        <v>46</v>
      </c>
      <c r="Y25" s="63" t="s">
        <v>1216</v>
      </c>
      <c r="Z25" s="63" t="s">
        <v>47</v>
      </c>
      <c r="AA25" s="24" t="s">
        <v>1735</v>
      </c>
      <c r="AB25" s="64" t="s">
        <v>4</v>
      </c>
      <c r="AC25" s="64" t="s">
        <v>1026</v>
      </c>
      <c r="AD25" s="64" t="s">
        <v>15</v>
      </c>
      <c r="AE25" s="64">
        <v>6</v>
      </c>
      <c r="AF25" s="55">
        <v>5.76</v>
      </c>
      <c r="AG25" s="55">
        <v>6.3</v>
      </c>
      <c r="AH25" s="55">
        <v>5</v>
      </c>
      <c r="AI25" s="55">
        <v>8</v>
      </c>
    </row>
    <row r="26" spans="2:35" s="2" customFormat="1" ht="18" customHeight="1" x14ac:dyDescent="0.2">
      <c r="B26" s="62">
        <v>1</v>
      </c>
      <c r="C26" s="62">
        <v>1</v>
      </c>
      <c r="D26" s="62">
        <v>1</v>
      </c>
      <c r="E26" s="62">
        <v>1</v>
      </c>
      <c r="F26" s="62"/>
      <c r="G26" s="62"/>
      <c r="H26" s="62"/>
      <c r="I26" s="62"/>
      <c r="J26" s="62"/>
      <c r="K26" s="62"/>
      <c r="L26" s="62"/>
      <c r="M26" s="62"/>
      <c r="N26" s="62">
        <v>1</v>
      </c>
      <c r="O26" s="62"/>
      <c r="P26" s="62"/>
      <c r="Q26" s="62">
        <v>1</v>
      </c>
      <c r="R26" s="62">
        <v>1</v>
      </c>
      <c r="S26" s="62">
        <v>1</v>
      </c>
      <c r="T26" s="62"/>
      <c r="U26" s="62"/>
      <c r="V26" s="183">
        <v>42278</v>
      </c>
      <c r="W26" s="183"/>
      <c r="X26" s="63" t="s">
        <v>57</v>
      </c>
      <c r="Y26" s="63" t="s">
        <v>1217</v>
      </c>
      <c r="Z26" s="63" t="s">
        <v>58</v>
      </c>
      <c r="AA26" s="63" t="s">
        <v>1736</v>
      </c>
      <c r="AB26" s="64" t="s">
        <v>14</v>
      </c>
      <c r="AC26" s="64" t="s">
        <v>1784</v>
      </c>
      <c r="AD26" s="64" t="s">
        <v>15</v>
      </c>
      <c r="AE26" s="64">
        <v>6</v>
      </c>
      <c r="AF26" s="55">
        <v>5.76</v>
      </c>
      <c r="AG26" s="55">
        <v>6.3</v>
      </c>
      <c r="AH26" s="55">
        <v>5</v>
      </c>
      <c r="AI26" s="55">
        <v>8</v>
      </c>
    </row>
    <row r="27" spans="2:35" s="2" customFormat="1" ht="18" customHeight="1" x14ac:dyDescent="0.2">
      <c r="B27" s="62">
        <v>1</v>
      </c>
      <c r="C27" s="62">
        <v>1</v>
      </c>
      <c r="D27" s="62">
        <v>1</v>
      </c>
      <c r="E27" s="62">
        <v>1</v>
      </c>
      <c r="F27" s="62"/>
      <c r="G27" s="62"/>
      <c r="H27" s="62"/>
      <c r="I27" s="62"/>
      <c r="J27" s="62"/>
      <c r="K27" s="62"/>
      <c r="L27" s="62"/>
      <c r="M27" s="62"/>
      <c r="N27" s="62">
        <v>1</v>
      </c>
      <c r="O27" s="62"/>
      <c r="P27" s="62"/>
      <c r="Q27" s="62">
        <v>1</v>
      </c>
      <c r="R27" s="62">
        <v>1</v>
      </c>
      <c r="S27" s="62">
        <v>1</v>
      </c>
      <c r="T27" s="62"/>
      <c r="U27" s="62"/>
      <c r="V27" s="183">
        <v>42278</v>
      </c>
      <c r="W27" s="183"/>
      <c r="X27" s="63" t="s">
        <v>59</v>
      </c>
      <c r="Y27" s="63" t="s">
        <v>1218</v>
      </c>
      <c r="Z27" s="63" t="s">
        <v>60</v>
      </c>
      <c r="AA27" s="63" t="s">
        <v>1736</v>
      </c>
      <c r="AB27" s="64" t="s">
        <v>14</v>
      </c>
      <c r="AC27" s="64" t="s">
        <v>1784</v>
      </c>
      <c r="AD27" s="64" t="s">
        <v>56</v>
      </c>
      <c r="AE27" s="64">
        <v>6</v>
      </c>
      <c r="AF27" s="55">
        <v>5.76</v>
      </c>
      <c r="AG27" s="55">
        <v>6.3</v>
      </c>
      <c r="AH27" s="55">
        <v>5</v>
      </c>
      <c r="AI27" s="55">
        <v>8</v>
      </c>
    </row>
    <row r="28" spans="2:35" s="2" customFormat="1" ht="18" customHeight="1" x14ac:dyDescent="0.2">
      <c r="B28" s="62">
        <v>1</v>
      </c>
      <c r="C28" s="62">
        <v>1</v>
      </c>
      <c r="D28" s="62">
        <v>1</v>
      </c>
      <c r="E28" s="62">
        <v>1</v>
      </c>
      <c r="F28" s="62"/>
      <c r="G28" s="62"/>
      <c r="H28" s="62"/>
      <c r="I28" s="62"/>
      <c r="J28" s="62"/>
      <c r="K28" s="62"/>
      <c r="L28" s="62"/>
      <c r="M28" s="62"/>
      <c r="N28" s="62">
        <v>1</v>
      </c>
      <c r="O28" s="62"/>
      <c r="P28" s="62"/>
      <c r="Q28" s="62">
        <v>1</v>
      </c>
      <c r="R28" s="62">
        <v>1</v>
      </c>
      <c r="S28" s="62">
        <v>1</v>
      </c>
      <c r="T28" s="62"/>
      <c r="U28" s="62"/>
      <c r="V28" s="183">
        <v>42278</v>
      </c>
      <c r="W28" s="183"/>
      <c r="X28" s="63" t="s">
        <v>61</v>
      </c>
      <c r="Y28" s="63" t="s">
        <v>1219</v>
      </c>
      <c r="Z28" s="63" t="s">
        <v>62</v>
      </c>
      <c r="AA28" s="24" t="s">
        <v>1737</v>
      </c>
      <c r="AB28" s="64" t="s">
        <v>25</v>
      </c>
      <c r="AC28" s="64" t="s">
        <v>1025</v>
      </c>
      <c r="AD28" s="64" t="s">
        <v>28</v>
      </c>
      <c r="AE28" s="64">
        <v>3</v>
      </c>
      <c r="AF28" s="55">
        <v>2.9</v>
      </c>
      <c r="AG28" s="55">
        <v>3.2</v>
      </c>
      <c r="AH28" s="55">
        <v>2.6</v>
      </c>
      <c r="AI28" s="55">
        <v>3.8</v>
      </c>
    </row>
    <row r="29" spans="2:35" s="2" customFormat="1" ht="18" customHeight="1" x14ac:dyDescent="0.2">
      <c r="B29" s="62">
        <v>1</v>
      </c>
      <c r="C29" s="62">
        <v>1</v>
      </c>
      <c r="D29" s="62">
        <v>1</v>
      </c>
      <c r="E29" s="62">
        <v>1</v>
      </c>
      <c r="F29" s="62"/>
      <c r="G29" s="62"/>
      <c r="H29" s="62"/>
      <c r="I29" s="62"/>
      <c r="J29" s="62"/>
      <c r="K29" s="62"/>
      <c r="L29" s="62"/>
      <c r="M29" s="62"/>
      <c r="N29" s="62">
        <v>1</v>
      </c>
      <c r="O29" s="62"/>
      <c r="P29" s="62"/>
      <c r="Q29" s="62">
        <v>1</v>
      </c>
      <c r="R29" s="62">
        <v>1</v>
      </c>
      <c r="S29" s="62">
        <v>1</v>
      </c>
      <c r="T29" s="62"/>
      <c r="U29" s="62"/>
      <c r="V29" s="183">
        <v>42278</v>
      </c>
      <c r="W29" s="183"/>
      <c r="X29" s="63" t="s">
        <v>63</v>
      </c>
      <c r="Y29" s="63" t="s">
        <v>1220</v>
      </c>
      <c r="Z29" s="63" t="s">
        <v>64</v>
      </c>
      <c r="AA29" s="24" t="s">
        <v>1737</v>
      </c>
      <c r="AB29" s="64" t="s">
        <v>25</v>
      </c>
      <c r="AC29" s="64" t="s">
        <v>1025</v>
      </c>
      <c r="AD29" s="64" t="s">
        <v>28</v>
      </c>
      <c r="AE29" s="64">
        <v>3</v>
      </c>
      <c r="AF29" s="55">
        <v>2.88</v>
      </c>
      <c r="AG29" s="55">
        <v>3.15</v>
      </c>
      <c r="AH29" s="55">
        <v>2.64</v>
      </c>
      <c r="AI29" s="55">
        <v>3.84</v>
      </c>
    </row>
    <row r="30" spans="2:35" s="2" customFormat="1" ht="18" customHeight="1" x14ac:dyDescent="0.2">
      <c r="B30" s="62">
        <v>1</v>
      </c>
      <c r="C30" s="62">
        <v>1</v>
      </c>
      <c r="D30" s="62">
        <v>1</v>
      </c>
      <c r="E30" s="62">
        <v>1</v>
      </c>
      <c r="F30" s="62"/>
      <c r="G30" s="62"/>
      <c r="H30" s="62"/>
      <c r="I30" s="62"/>
      <c r="J30" s="62"/>
      <c r="K30" s="62"/>
      <c r="L30" s="62"/>
      <c r="M30" s="62"/>
      <c r="N30" s="62">
        <v>1</v>
      </c>
      <c r="O30" s="62"/>
      <c r="P30" s="62"/>
      <c r="Q30" s="62">
        <v>1</v>
      </c>
      <c r="R30" s="62">
        <v>1</v>
      </c>
      <c r="S30" s="62">
        <v>1</v>
      </c>
      <c r="T30" s="62"/>
      <c r="U30" s="62"/>
      <c r="V30" s="183">
        <v>42278</v>
      </c>
      <c r="W30" s="183"/>
      <c r="X30" s="63" t="s">
        <v>65</v>
      </c>
      <c r="Y30" s="63" t="s">
        <v>1221</v>
      </c>
      <c r="Z30" s="63" t="s">
        <v>66</v>
      </c>
      <c r="AA30" s="63" t="s">
        <v>1737</v>
      </c>
      <c r="AB30" s="64" t="s">
        <v>25</v>
      </c>
      <c r="AC30" s="64" t="s">
        <v>1785</v>
      </c>
      <c r="AD30" s="64" t="s">
        <v>56</v>
      </c>
      <c r="AE30" s="64">
        <v>8</v>
      </c>
      <c r="AF30" s="55">
        <v>7.68</v>
      </c>
      <c r="AG30" s="55">
        <v>8.4</v>
      </c>
      <c r="AH30" s="55">
        <v>7.04</v>
      </c>
      <c r="AI30" s="55">
        <v>10</v>
      </c>
    </row>
    <row r="31" spans="2:35" s="2" customFormat="1" ht="18" customHeight="1" x14ac:dyDescent="0.2">
      <c r="B31" s="62">
        <v>1</v>
      </c>
      <c r="C31" s="62">
        <v>1</v>
      </c>
      <c r="D31" s="62">
        <v>1</v>
      </c>
      <c r="E31" s="62">
        <v>1</v>
      </c>
      <c r="F31" s="62"/>
      <c r="G31" s="62"/>
      <c r="H31" s="62"/>
      <c r="I31" s="62"/>
      <c r="J31" s="62"/>
      <c r="K31" s="62"/>
      <c r="L31" s="62"/>
      <c r="M31" s="62"/>
      <c r="N31" s="62">
        <v>1</v>
      </c>
      <c r="O31" s="62"/>
      <c r="P31" s="62"/>
      <c r="Q31" s="62">
        <v>1</v>
      </c>
      <c r="R31" s="62">
        <v>1</v>
      </c>
      <c r="S31" s="62">
        <v>1</v>
      </c>
      <c r="T31" s="62"/>
      <c r="U31" s="62"/>
      <c r="V31" s="183">
        <v>42278</v>
      </c>
      <c r="W31" s="183"/>
      <c r="X31" s="63" t="s">
        <v>67</v>
      </c>
      <c r="Y31" s="63" t="s">
        <v>1222</v>
      </c>
      <c r="Z31" s="63" t="s">
        <v>68</v>
      </c>
      <c r="AA31" s="63" t="s">
        <v>1737</v>
      </c>
      <c r="AB31" s="64" t="s">
        <v>25</v>
      </c>
      <c r="AC31" s="64" t="s">
        <v>1025</v>
      </c>
      <c r="AD31" s="64" t="s">
        <v>69</v>
      </c>
      <c r="AE31" s="64">
        <v>8</v>
      </c>
      <c r="AF31" s="55">
        <v>7.68</v>
      </c>
      <c r="AG31" s="55">
        <v>8.4</v>
      </c>
      <c r="AH31" s="55">
        <v>7.04</v>
      </c>
      <c r="AI31" s="55">
        <v>10</v>
      </c>
    </row>
    <row r="32" spans="2:35" s="2" customFormat="1" ht="18" customHeight="1" x14ac:dyDescent="0.2">
      <c r="B32" s="62">
        <v>1</v>
      </c>
      <c r="C32" s="62">
        <v>1</v>
      </c>
      <c r="D32" s="62">
        <v>1</v>
      </c>
      <c r="E32" s="62">
        <v>1</v>
      </c>
      <c r="F32" s="62"/>
      <c r="G32" s="62"/>
      <c r="H32" s="62"/>
      <c r="I32" s="62"/>
      <c r="J32" s="62"/>
      <c r="K32" s="62"/>
      <c r="L32" s="62"/>
      <c r="M32" s="62"/>
      <c r="N32" s="62">
        <v>1</v>
      </c>
      <c r="O32" s="62"/>
      <c r="P32" s="62"/>
      <c r="Q32" s="62">
        <v>1</v>
      </c>
      <c r="R32" s="62">
        <v>1</v>
      </c>
      <c r="S32" s="62">
        <v>1</v>
      </c>
      <c r="T32" s="62"/>
      <c r="U32" s="62"/>
      <c r="V32" s="183">
        <v>42278</v>
      </c>
      <c r="W32" s="183"/>
      <c r="X32" s="63" t="s">
        <v>70</v>
      </c>
      <c r="Y32" s="63" t="s">
        <v>1223</v>
      </c>
      <c r="Z32" s="63" t="s">
        <v>71</v>
      </c>
      <c r="AA32" s="63" t="s">
        <v>1736</v>
      </c>
      <c r="AB32" s="64" t="s">
        <v>10</v>
      </c>
      <c r="AC32" s="64" t="s">
        <v>1784</v>
      </c>
      <c r="AD32" s="64" t="s">
        <v>17</v>
      </c>
      <c r="AE32" s="64">
        <v>6</v>
      </c>
      <c r="AF32" s="55">
        <v>5.76</v>
      </c>
      <c r="AG32" s="55">
        <v>6.3</v>
      </c>
      <c r="AH32" s="55">
        <v>5</v>
      </c>
      <c r="AI32" s="55">
        <v>8</v>
      </c>
    </row>
    <row r="33" spans="2:35" s="2" customFormat="1" ht="18" customHeight="1" x14ac:dyDescent="0.2">
      <c r="B33" s="62">
        <v>1</v>
      </c>
      <c r="C33" s="31" t="s">
        <v>904</v>
      </c>
      <c r="D33" s="62"/>
      <c r="E33" s="62" t="s">
        <v>904</v>
      </c>
      <c r="F33" s="62"/>
      <c r="G33" s="62"/>
      <c r="H33" s="62"/>
      <c r="I33" s="62"/>
      <c r="J33" s="62"/>
      <c r="K33" s="62"/>
      <c r="L33" s="62"/>
      <c r="M33" s="62"/>
      <c r="N33" s="62">
        <v>1</v>
      </c>
      <c r="O33" s="62"/>
      <c r="P33" s="62"/>
      <c r="Q33" s="62" t="s">
        <v>904</v>
      </c>
      <c r="R33" s="62" t="s">
        <v>904</v>
      </c>
      <c r="S33" s="62">
        <v>1</v>
      </c>
      <c r="T33" s="62"/>
      <c r="U33" s="62"/>
      <c r="V33" s="183">
        <v>42278</v>
      </c>
      <c r="W33" s="183"/>
      <c r="X33" s="65" t="s">
        <v>72</v>
      </c>
      <c r="Y33" s="65" t="s">
        <v>1224</v>
      </c>
      <c r="Z33" s="65" t="s">
        <v>973</v>
      </c>
      <c r="AA33" s="65" t="s">
        <v>1737</v>
      </c>
      <c r="AB33" s="25" t="s">
        <v>25</v>
      </c>
      <c r="AC33" s="25" t="s">
        <v>1785</v>
      </c>
      <c r="AD33" s="25"/>
      <c r="AE33" s="25"/>
      <c r="AF33" s="20"/>
      <c r="AG33" s="20"/>
      <c r="AH33" s="20"/>
      <c r="AI33" s="20"/>
    </row>
    <row r="34" spans="2:35" s="2" customFormat="1" ht="18" customHeight="1" x14ac:dyDescent="0.2">
      <c r="B34" s="62"/>
      <c r="C34" s="62">
        <v>1</v>
      </c>
      <c r="D34" s="62">
        <v>1</v>
      </c>
      <c r="E34" s="62">
        <v>1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>
        <v>1</v>
      </c>
      <c r="Q34" s="62">
        <v>1</v>
      </c>
      <c r="R34" s="62">
        <v>1</v>
      </c>
      <c r="S34" s="62"/>
      <c r="T34" s="62"/>
      <c r="U34" s="62"/>
      <c r="V34" s="183">
        <v>42278</v>
      </c>
      <c r="W34" s="183"/>
      <c r="X34" s="27" t="s">
        <v>73</v>
      </c>
      <c r="Y34" s="27" t="s">
        <v>1728</v>
      </c>
      <c r="Z34" s="41" t="s">
        <v>974</v>
      </c>
      <c r="AA34" s="41" t="s">
        <v>1737</v>
      </c>
      <c r="AB34" s="28" t="s">
        <v>25</v>
      </c>
      <c r="AC34" s="28" t="s">
        <v>1785</v>
      </c>
      <c r="AD34" s="28" t="s">
        <v>74</v>
      </c>
      <c r="AE34" s="28">
        <v>6</v>
      </c>
      <c r="AF34" s="4">
        <v>5.76</v>
      </c>
      <c r="AG34" s="4">
        <v>6.3</v>
      </c>
      <c r="AH34" s="4">
        <v>5</v>
      </c>
      <c r="AI34" s="4">
        <v>8</v>
      </c>
    </row>
    <row r="35" spans="2:35" s="2" customFormat="1" ht="18" customHeight="1" x14ac:dyDescent="0.2">
      <c r="B35" s="62"/>
      <c r="C35" s="62">
        <v>1</v>
      </c>
      <c r="D35" s="62">
        <v>1</v>
      </c>
      <c r="E35" s="62">
        <v>1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>
        <v>1</v>
      </c>
      <c r="Q35" s="62">
        <v>1</v>
      </c>
      <c r="R35" s="62">
        <v>1</v>
      </c>
      <c r="S35" s="62"/>
      <c r="T35" s="62"/>
      <c r="U35" s="62"/>
      <c r="V35" s="183">
        <v>42278</v>
      </c>
      <c r="W35" s="183"/>
      <c r="X35" s="27" t="s">
        <v>75</v>
      </c>
      <c r="Y35" s="27" t="s">
        <v>1729</v>
      </c>
      <c r="Z35" s="27" t="s">
        <v>975</v>
      </c>
      <c r="AA35" s="27" t="s">
        <v>1737</v>
      </c>
      <c r="AB35" s="28" t="s">
        <v>25</v>
      </c>
      <c r="AC35" s="28" t="s">
        <v>1785</v>
      </c>
      <c r="AD35" s="28" t="s">
        <v>936</v>
      </c>
      <c r="AE35" s="28">
        <v>3</v>
      </c>
      <c r="AF35" s="4">
        <v>2.88</v>
      </c>
      <c r="AG35" s="4">
        <v>3.15</v>
      </c>
      <c r="AH35" s="4">
        <v>2.64</v>
      </c>
      <c r="AI35" s="4">
        <v>3.84</v>
      </c>
    </row>
    <row r="36" spans="2:35" s="2" customFormat="1" ht="18" customHeight="1" x14ac:dyDescent="0.2">
      <c r="B36" s="62">
        <v>1</v>
      </c>
      <c r="C36" s="62">
        <v>1</v>
      </c>
      <c r="D36" s="62">
        <v>1</v>
      </c>
      <c r="E36" s="62">
        <v>1</v>
      </c>
      <c r="F36" s="62"/>
      <c r="G36" s="62"/>
      <c r="H36" s="62"/>
      <c r="I36" s="62"/>
      <c r="J36" s="62"/>
      <c r="K36" s="62"/>
      <c r="L36" s="62"/>
      <c r="M36" s="62"/>
      <c r="N36" s="62">
        <v>1</v>
      </c>
      <c r="O36" s="62"/>
      <c r="P36" s="62"/>
      <c r="Q36" s="62">
        <v>1</v>
      </c>
      <c r="R36" s="62">
        <v>1</v>
      </c>
      <c r="S36" s="62">
        <v>1</v>
      </c>
      <c r="T36" s="62"/>
      <c r="U36" s="62"/>
      <c r="V36" s="183">
        <v>42278</v>
      </c>
      <c r="W36" s="183"/>
      <c r="X36" s="63" t="s">
        <v>76</v>
      </c>
      <c r="Y36" s="63" t="s">
        <v>1225</v>
      </c>
      <c r="Z36" s="63" t="s">
        <v>77</v>
      </c>
      <c r="AA36" s="24" t="s">
        <v>1735</v>
      </c>
      <c r="AB36" s="64" t="s">
        <v>33</v>
      </c>
      <c r="AC36" s="64" t="s">
        <v>1026</v>
      </c>
      <c r="AD36" s="64" t="s">
        <v>78</v>
      </c>
      <c r="AE36" s="64">
        <v>6</v>
      </c>
      <c r="AF36" s="55">
        <v>5.76</v>
      </c>
      <c r="AG36" s="55">
        <v>6.3</v>
      </c>
      <c r="AH36" s="55">
        <v>5</v>
      </c>
      <c r="AI36" s="55">
        <v>8</v>
      </c>
    </row>
    <row r="37" spans="2:35" s="2" customFormat="1" ht="18" customHeight="1" x14ac:dyDescent="0.2">
      <c r="B37" s="62">
        <v>1</v>
      </c>
      <c r="C37" s="62">
        <v>1</v>
      </c>
      <c r="D37" s="62">
        <v>1</v>
      </c>
      <c r="E37" s="62">
        <v>1</v>
      </c>
      <c r="F37" s="62"/>
      <c r="G37" s="62"/>
      <c r="H37" s="62"/>
      <c r="I37" s="62"/>
      <c r="J37" s="62"/>
      <c r="K37" s="62"/>
      <c r="L37" s="62"/>
      <c r="M37" s="62"/>
      <c r="N37" s="62">
        <v>1</v>
      </c>
      <c r="O37" s="62"/>
      <c r="P37" s="62"/>
      <c r="Q37" s="62">
        <v>1</v>
      </c>
      <c r="R37" s="62">
        <v>1</v>
      </c>
      <c r="S37" s="62">
        <v>1</v>
      </c>
      <c r="T37" s="62"/>
      <c r="U37" s="62"/>
      <c r="V37" s="183">
        <v>42278</v>
      </c>
      <c r="W37" s="183"/>
      <c r="X37" s="63" t="s">
        <v>79</v>
      </c>
      <c r="Y37" s="63" t="s">
        <v>1240</v>
      </c>
      <c r="Z37" s="63" t="s">
        <v>80</v>
      </c>
      <c r="AA37" s="63" t="s">
        <v>1737</v>
      </c>
      <c r="AB37" s="64" t="s">
        <v>25</v>
      </c>
      <c r="AC37" s="64" t="s">
        <v>1785</v>
      </c>
      <c r="AD37" s="64" t="s">
        <v>17</v>
      </c>
      <c r="AE37" s="64">
        <v>6</v>
      </c>
      <c r="AF37" s="55">
        <v>5.76</v>
      </c>
      <c r="AG37" s="55">
        <v>6.3</v>
      </c>
      <c r="AH37" s="55">
        <v>5</v>
      </c>
      <c r="AI37" s="55">
        <v>8</v>
      </c>
    </row>
    <row r="38" spans="2:35" s="2" customFormat="1" ht="18" customHeight="1" x14ac:dyDescent="0.2">
      <c r="B38" s="62">
        <v>1</v>
      </c>
      <c r="C38" s="31" t="s">
        <v>904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>
        <v>1</v>
      </c>
      <c r="O38" s="62"/>
      <c r="P38" s="62"/>
      <c r="Q38" s="62"/>
      <c r="R38" s="62"/>
      <c r="S38" s="62">
        <v>1</v>
      </c>
      <c r="T38" s="62"/>
      <c r="U38" s="62"/>
      <c r="V38" s="183">
        <v>42278</v>
      </c>
      <c r="W38" s="183"/>
      <c r="X38" s="65" t="s">
        <v>81</v>
      </c>
      <c r="Y38" s="65" t="s">
        <v>1242</v>
      </c>
      <c r="Z38" s="65" t="s">
        <v>82</v>
      </c>
      <c r="AA38" s="65" t="s">
        <v>1737</v>
      </c>
      <c r="AB38" s="25" t="s">
        <v>25</v>
      </c>
      <c r="AC38" s="25" t="s">
        <v>1785</v>
      </c>
      <c r="AD38" s="25"/>
      <c r="AE38" s="25"/>
      <c r="AF38" s="20"/>
      <c r="AG38" s="20"/>
      <c r="AH38" s="20"/>
      <c r="AI38" s="20"/>
    </row>
    <row r="39" spans="2:35" s="2" customFormat="1" ht="18" customHeight="1" x14ac:dyDescent="0.2">
      <c r="B39" s="62"/>
      <c r="C39" s="62">
        <v>1</v>
      </c>
      <c r="D39" s="62">
        <v>1</v>
      </c>
      <c r="E39" s="62">
        <v>1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>
        <v>1</v>
      </c>
      <c r="Q39" s="62">
        <v>1</v>
      </c>
      <c r="R39" s="62">
        <v>1</v>
      </c>
      <c r="S39" s="62"/>
      <c r="T39" s="62"/>
      <c r="U39" s="62"/>
      <c r="V39" s="183">
        <v>42278</v>
      </c>
      <c r="W39" s="183"/>
      <c r="X39" s="66" t="s">
        <v>83</v>
      </c>
      <c r="Y39" s="66" t="s">
        <v>1241</v>
      </c>
      <c r="Z39" s="66" t="s">
        <v>84</v>
      </c>
      <c r="AA39" s="66" t="s">
        <v>1737</v>
      </c>
      <c r="AB39" s="59" t="s">
        <v>25</v>
      </c>
      <c r="AC39" s="59" t="s">
        <v>1785</v>
      </c>
      <c r="AD39" s="59" t="s">
        <v>17</v>
      </c>
      <c r="AE39" s="59">
        <v>6</v>
      </c>
      <c r="AF39" s="3">
        <v>5.76</v>
      </c>
      <c r="AG39" s="3">
        <v>6.3</v>
      </c>
      <c r="AH39" s="3">
        <v>5</v>
      </c>
      <c r="AI39" s="3">
        <v>8</v>
      </c>
    </row>
    <row r="40" spans="2:35" s="2" customFormat="1" ht="18" customHeight="1" x14ac:dyDescent="0.2">
      <c r="B40" s="62"/>
      <c r="C40" s="62">
        <v>1</v>
      </c>
      <c r="D40" s="62">
        <v>1</v>
      </c>
      <c r="E40" s="62">
        <v>1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>
        <v>1</v>
      </c>
      <c r="Q40" s="62">
        <v>1</v>
      </c>
      <c r="R40" s="62">
        <v>1</v>
      </c>
      <c r="S40" s="62"/>
      <c r="T40" s="62"/>
      <c r="U40" s="62"/>
      <c r="V40" s="183">
        <v>42278</v>
      </c>
      <c r="W40" s="183"/>
      <c r="X40" s="66" t="s">
        <v>85</v>
      </c>
      <c r="Y40" s="66" t="s">
        <v>1243</v>
      </c>
      <c r="Z40" s="66" t="s">
        <v>86</v>
      </c>
      <c r="AA40" s="66" t="s">
        <v>1737</v>
      </c>
      <c r="AB40" s="59" t="s">
        <v>25</v>
      </c>
      <c r="AC40" s="59" t="s">
        <v>1785</v>
      </c>
      <c r="AD40" s="59" t="s">
        <v>15</v>
      </c>
      <c r="AE40" s="59">
        <v>6</v>
      </c>
      <c r="AF40" s="3">
        <v>5.76</v>
      </c>
      <c r="AG40" s="3">
        <v>6.3</v>
      </c>
      <c r="AH40" s="3">
        <v>5</v>
      </c>
      <c r="AI40" s="3">
        <v>8</v>
      </c>
    </row>
    <row r="41" spans="2:35" s="2" customFormat="1" ht="18" customHeight="1" x14ac:dyDescent="0.2">
      <c r="B41" s="62"/>
      <c r="C41" s="62">
        <v>1</v>
      </c>
      <c r="D41" s="62">
        <v>1</v>
      </c>
      <c r="E41" s="62">
        <v>1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v>1</v>
      </c>
      <c r="Q41" s="62">
        <v>1</v>
      </c>
      <c r="R41" s="62">
        <v>1</v>
      </c>
      <c r="S41" s="62"/>
      <c r="T41" s="62"/>
      <c r="U41" s="62"/>
      <c r="V41" s="183">
        <v>42278</v>
      </c>
      <c r="W41" s="183"/>
      <c r="X41" s="66" t="s">
        <v>87</v>
      </c>
      <c r="Y41" s="66" t="s">
        <v>1571</v>
      </c>
      <c r="Z41" s="44" t="s">
        <v>88</v>
      </c>
      <c r="AA41" s="44" t="s">
        <v>1737</v>
      </c>
      <c r="AB41" s="59" t="s">
        <v>25</v>
      </c>
      <c r="AC41" s="59" t="s">
        <v>1785</v>
      </c>
      <c r="AD41" s="59" t="s">
        <v>28</v>
      </c>
      <c r="AE41" s="59">
        <v>4.5</v>
      </c>
      <c r="AF41" s="3">
        <v>4.32</v>
      </c>
      <c r="AG41" s="3">
        <v>4.7300000000000004</v>
      </c>
      <c r="AH41" s="3">
        <v>3.96</v>
      </c>
      <c r="AI41" s="3">
        <v>5.76</v>
      </c>
    </row>
    <row r="42" spans="2:35" s="2" customFormat="1" ht="18" customHeight="1" x14ac:dyDescent="0.2">
      <c r="B42" s="62">
        <v>1</v>
      </c>
      <c r="C42" s="62">
        <v>1</v>
      </c>
      <c r="D42" s="62">
        <v>1</v>
      </c>
      <c r="E42" s="62">
        <v>1</v>
      </c>
      <c r="F42" s="62"/>
      <c r="G42" s="62"/>
      <c r="H42" s="62"/>
      <c r="I42" s="62"/>
      <c r="J42" s="62"/>
      <c r="K42" s="62"/>
      <c r="L42" s="62"/>
      <c r="M42" s="62"/>
      <c r="N42" s="62">
        <v>1</v>
      </c>
      <c r="O42" s="62"/>
      <c r="P42" s="62"/>
      <c r="Q42" s="62">
        <v>1</v>
      </c>
      <c r="R42" s="62">
        <v>1</v>
      </c>
      <c r="S42" s="62">
        <v>1</v>
      </c>
      <c r="T42" s="62"/>
      <c r="U42" s="62"/>
      <c r="V42" s="183">
        <v>42278</v>
      </c>
      <c r="W42" s="183"/>
      <c r="X42" s="63" t="s">
        <v>95</v>
      </c>
      <c r="Y42" s="63" t="s">
        <v>1245</v>
      </c>
      <c r="Z42" s="63" t="s">
        <v>96</v>
      </c>
      <c r="AA42" s="63" t="s">
        <v>1736</v>
      </c>
      <c r="AB42" s="64" t="s">
        <v>10</v>
      </c>
      <c r="AC42" s="64" t="s">
        <v>1784</v>
      </c>
      <c r="AD42" s="64" t="s">
        <v>97</v>
      </c>
      <c r="AE42" s="64">
        <v>5.5</v>
      </c>
      <c r="AF42" s="55">
        <v>5.3</v>
      </c>
      <c r="AG42" s="55">
        <v>5.8</v>
      </c>
      <c r="AH42" s="55">
        <v>4.8</v>
      </c>
      <c r="AI42" s="55">
        <v>7</v>
      </c>
    </row>
    <row r="43" spans="2:35" s="2" customFormat="1" ht="18" customHeight="1" x14ac:dyDescent="0.2">
      <c r="B43" s="62">
        <v>1</v>
      </c>
      <c r="C43" s="62">
        <v>1</v>
      </c>
      <c r="D43" s="62">
        <v>1</v>
      </c>
      <c r="E43" s="62">
        <v>1</v>
      </c>
      <c r="F43" s="62"/>
      <c r="G43" s="62"/>
      <c r="H43" s="62"/>
      <c r="I43" s="62"/>
      <c r="J43" s="62"/>
      <c r="K43" s="62"/>
      <c r="L43" s="62"/>
      <c r="M43" s="62"/>
      <c r="N43" s="62">
        <v>1</v>
      </c>
      <c r="O43" s="62"/>
      <c r="P43" s="62"/>
      <c r="Q43" s="62">
        <v>1</v>
      </c>
      <c r="R43" s="62">
        <v>1</v>
      </c>
      <c r="S43" s="62">
        <v>1</v>
      </c>
      <c r="T43" s="62"/>
      <c r="U43" s="62"/>
      <c r="V43" s="183">
        <v>42278</v>
      </c>
      <c r="W43" s="183"/>
      <c r="X43" s="63" t="s">
        <v>98</v>
      </c>
      <c r="Y43" s="63" t="s">
        <v>1226</v>
      </c>
      <c r="Z43" s="63" t="s">
        <v>99</v>
      </c>
      <c r="AA43" s="63" t="s">
        <v>1736</v>
      </c>
      <c r="AB43" s="64" t="s">
        <v>14</v>
      </c>
      <c r="AC43" s="64" t="s">
        <v>1784</v>
      </c>
      <c r="AD43" s="64" t="s">
        <v>28</v>
      </c>
      <c r="AE43" s="64">
        <v>6</v>
      </c>
      <c r="AF43" s="55">
        <v>5.76</v>
      </c>
      <c r="AG43" s="55">
        <v>6.3</v>
      </c>
      <c r="AH43" s="55">
        <v>5</v>
      </c>
      <c r="AI43" s="55">
        <v>8</v>
      </c>
    </row>
    <row r="44" spans="2:35" s="2" customFormat="1" ht="18" customHeight="1" x14ac:dyDescent="0.2">
      <c r="B44" s="62"/>
      <c r="C44" s="62"/>
      <c r="D44" s="62">
        <v>1</v>
      </c>
      <c r="E44" s="62"/>
      <c r="F44" s="62"/>
      <c r="G44" s="62"/>
      <c r="H44" s="62"/>
      <c r="I44" s="62"/>
      <c r="J44" s="62"/>
      <c r="K44" s="62"/>
      <c r="L44" s="62">
        <v>1</v>
      </c>
      <c r="M44" s="62"/>
      <c r="N44" s="62">
        <v>1</v>
      </c>
      <c r="O44" s="62"/>
      <c r="P44" s="62"/>
      <c r="Q44" s="62"/>
      <c r="R44" s="62">
        <v>1</v>
      </c>
      <c r="S44" s="62"/>
      <c r="T44" s="62"/>
      <c r="U44" s="62"/>
      <c r="V44" s="183">
        <v>43952</v>
      </c>
      <c r="W44" s="183"/>
      <c r="X44" s="42" t="s">
        <v>1782</v>
      </c>
      <c r="Y44" s="42" t="s">
        <v>1778</v>
      </c>
      <c r="Z44" s="42" t="s">
        <v>1781</v>
      </c>
      <c r="AA44" s="42" t="s">
        <v>1736</v>
      </c>
      <c r="AB44" s="31" t="s">
        <v>14</v>
      </c>
      <c r="AC44" s="31" t="s">
        <v>1774</v>
      </c>
      <c r="AD44" s="31" t="s">
        <v>882</v>
      </c>
      <c r="AE44" s="31" t="s">
        <v>1142</v>
      </c>
      <c r="AF44" s="419">
        <v>15</v>
      </c>
      <c r="AG44" s="419">
        <v>63</v>
      </c>
      <c r="AH44" s="419">
        <v>15</v>
      </c>
      <c r="AI44" s="419">
        <v>63</v>
      </c>
    </row>
    <row r="45" spans="2:35" s="2" customFormat="1" ht="18" customHeight="1" x14ac:dyDescent="0.2">
      <c r="B45" s="62"/>
      <c r="C45" s="62"/>
      <c r="D45" s="62">
        <v>1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183">
        <v>42278</v>
      </c>
      <c r="W45" s="183"/>
      <c r="X45" s="44" t="s">
        <v>1100</v>
      </c>
      <c r="Y45" s="44" t="s">
        <v>1101</v>
      </c>
      <c r="Z45" s="44" t="s">
        <v>1133</v>
      </c>
      <c r="AA45" s="44" t="s">
        <v>1736</v>
      </c>
      <c r="AB45" s="46" t="s">
        <v>14</v>
      </c>
      <c r="AC45" s="46" t="s">
        <v>1774</v>
      </c>
      <c r="AD45" s="46" t="s">
        <v>882</v>
      </c>
      <c r="AE45" s="46" t="s">
        <v>1142</v>
      </c>
      <c r="AF45" s="72">
        <v>15</v>
      </c>
      <c r="AG45" s="72">
        <v>63</v>
      </c>
      <c r="AH45" s="72">
        <v>15</v>
      </c>
      <c r="AI45" s="72">
        <v>63</v>
      </c>
    </row>
    <row r="46" spans="2:35" s="2" customFormat="1" ht="18" customHeight="1" x14ac:dyDescent="0.2">
      <c r="B46" s="62">
        <v>1</v>
      </c>
      <c r="C46" s="31" t="s">
        <v>904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>
        <v>1</v>
      </c>
      <c r="O46" s="62"/>
      <c r="P46" s="62"/>
      <c r="Q46" s="62"/>
      <c r="R46" s="62"/>
      <c r="S46" s="62">
        <v>1</v>
      </c>
      <c r="T46" s="62"/>
      <c r="U46" s="62"/>
      <c r="V46" s="183">
        <v>42278</v>
      </c>
      <c r="W46" s="183"/>
      <c r="X46" s="65" t="s">
        <v>1700</v>
      </c>
      <c r="Y46" s="65" t="s">
        <v>1228</v>
      </c>
      <c r="Z46" s="65" t="s">
        <v>1163</v>
      </c>
      <c r="AA46" s="65" t="s">
        <v>1736</v>
      </c>
      <c r="AB46" s="25" t="s">
        <v>14</v>
      </c>
      <c r="AC46" s="25" t="s">
        <v>1784</v>
      </c>
      <c r="AD46" s="25"/>
      <c r="AE46" s="25"/>
      <c r="AF46" s="26"/>
      <c r="AG46" s="20"/>
      <c r="AH46" s="20"/>
      <c r="AI46" s="20"/>
    </row>
    <row r="47" spans="2:35" s="2" customFormat="1" ht="18" customHeight="1" x14ac:dyDescent="0.2">
      <c r="B47" s="62"/>
      <c r="C47" s="62">
        <v>1</v>
      </c>
      <c r="D47" s="62">
        <v>1</v>
      </c>
      <c r="E47" s="62">
        <v>1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</v>
      </c>
      <c r="Q47" s="62">
        <v>1</v>
      </c>
      <c r="R47" s="62">
        <v>1</v>
      </c>
      <c r="S47" s="62"/>
      <c r="T47" s="62"/>
      <c r="U47" s="62"/>
      <c r="V47" s="183">
        <v>42278</v>
      </c>
      <c r="W47" s="183"/>
      <c r="X47" s="27" t="s">
        <v>100</v>
      </c>
      <c r="Y47" s="27" t="s">
        <v>1227</v>
      </c>
      <c r="Z47" s="27" t="s">
        <v>101</v>
      </c>
      <c r="AA47" s="27" t="s">
        <v>1736</v>
      </c>
      <c r="AB47" s="28" t="s">
        <v>14</v>
      </c>
      <c r="AC47" s="28" t="s">
        <v>1784</v>
      </c>
      <c r="AD47" s="28" t="s">
        <v>11</v>
      </c>
      <c r="AE47" s="28">
        <v>10</v>
      </c>
      <c r="AF47" s="4">
        <v>9.6</v>
      </c>
      <c r="AG47" s="4">
        <v>10.5</v>
      </c>
      <c r="AH47" s="4">
        <v>8.8000000000000007</v>
      </c>
      <c r="AI47" s="4">
        <v>12.8</v>
      </c>
    </row>
    <row r="48" spans="2:35" s="2" customFormat="1" ht="18" customHeight="1" x14ac:dyDescent="0.2">
      <c r="B48" s="62"/>
      <c r="C48" s="45"/>
      <c r="D48" s="62"/>
      <c r="E48" s="45"/>
      <c r="F48" s="45"/>
      <c r="G48" s="45"/>
      <c r="H48" s="45"/>
      <c r="I48" s="45"/>
      <c r="J48" s="45"/>
      <c r="K48" s="45"/>
      <c r="L48" s="45"/>
      <c r="M48" s="45">
        <v>1</v>
      </c>
      <c r="N48" s="45"/>
      <c r="O48" s="45"/>
      <c r="P48" s="45">
        <v>1</v>
      </c>
      <c r="Q48" s="45">
        <v>1</v>
      </c>
      <c r="R48" s="62">
        <v>1</v>
      </c>
      <c r="S48" s="45"/>
      <c r="T48" s="45"/>
      <c r="U48" s="45"/>
      <c r="V48" s="183">
        <v>42278</v>
      </c>
      <c r="W48" s="183"/>
      <c r="X48" s="27" t="s">
        <v>102</v>
      </c>
      <c r="Y48" s="27" t="s">
        <v>1229</v>
      </c>
      <c r="Z48" s="27" t="s">
        <v>1164</v>
      </c>
      <c r="AA48" s="27" t="s">
        <v>1736</v>
      </c>
      <c r="AB48" s="28" t="s">
        <v>14</v>
      </c>
      <c r="AC48" s="28" t="s">
        <v>1784</v>
      </c>
      <c r="AD48" s="28" t="s">
        <v>937</v>
      </c>
      <c r="AE48" s="28">
        <v>6</v>
      </c>
      <c r="AF48" s="4">
        <v>5.76</v>
      </c>
      <c r="AG48" s="4">
        <v>6.3</v>
      </c>
      <c r="AH48" s="4">
        <v>5</v>
      </c>
      <c r="AI48" s="4">
        <v>8</v>
      </c>
    </row>
    <row r="49" spans="2:35" s="2" customFormat="1" ht="18" customHeight="1" x14ac:dyDescent="0.2">
      <c r="B49" s="62">
        <v>1</v>
      </c>
      <c r="C49" s="62">
        <v>1</v>
      </c>
      <c r="D49" s="62">
        <v>1</v>
      </c>
      <c r="E49" s="62">
        <v>1</v>
      </c>
      <c r="F49" s="62"/>
      <c r="G49" s="62"/>
      <c r="H49" s="62"/>
      <c r="I49" s="62"/>
      <c r="J49" s="62"/>
      <c r="K49" s="62"/>
      <c r="L49" s="62"/>
      <c r="M49" s="62"/>
      <c r="N49" s="62">
        <v>1</v>
      </c>
      <c r="O49" s="62"/>
      <c r="P49" s="62"/>
      <c r="Q49" s="62">
        <v>1</v>
      </c>
      <c r="R49" s="62">
        <v>1</v>
      </c>
      <c r="S49" s="62">
        <v>1</v>
      </c>
      <c r="T49" s="62"/>
      <c r="U49" s="62"/>
      <c r="V49" s="183">
        <v>42278</v>
      </c>
      <c r="W49" s="183"/>
      <c r="X49" s="63" t="s">
        <v>103</v>
      </c>
      <c r="Y49" s="63" t="s">
        <v>1230</v>
      </c>
      <c r="Z49" s="63" t="s">
        <v>104</v>
      </c>
      <c r="AA49" s="63" t="s">
        <v>1736</v>
      </c>
      <c r="AB49" s="64" t="s">
        <v>14</v>
      </c>
      <c r="AC49" s="64" t="s">
        <v>1783</v>
      </c>
      <c r="AD49" s="64" t="s">
        <v>6</v>
      </c>
      <c r="AE49" s="64">
        <v>8</v>
      </c>
      <c r="AF49" s="55">
        <v>7.68</v>
      </c>
      <c r="AG49" s="55">
        <v>8.4</v>
      </c>
      <c r="AH49" s="55">
        <v>7.04</v>
      </c>
      <c r="AI49" s="55">
        <v>10</v>
      </c>
    </row>
    <row r="50" spans="2:35" s="2" customFormat="1" ht="18" customHeight="1" x14ac:dyDescent="0.2">
      <c r="B50" s="62">
        <v>1</v>
      </c>
      <c r="C50" s="62">
        <v>1</v>
      </c>
      <c r="D50" s="62">
        <v>1</v>
      </c>
      <c r="E50" s="62">
        <v>1</v>
      </c>
      <c r="F50" s="62"/>
      <c r="G50" s="62"/>
      <c r="H50" s="62"/>
      <c r="I50" s="62"/>
      <c r="J50" s="62"/>
      <c r="K50" s="62"/>
      <c r="L50" s="62"/>
      <c r="M50" s="62"/>
      <c r="N50" s="62">
        <v>1</v>
      </c>
      <c r="O50" s="62"/>
      <c r="P50" s="62"/>
      <c r="Q50" s="62">
        <v>1</v>
      </c>
      <c r="R50" s="62">
        <v>1</v>
      </c>
      <c r="S50" s="62">
        <v>1</v>
      </c>
      <c r="T50" s="62"/>
      <c r="U50" s="62"/>
      <c r="V50" s="183">
        <v>42278</v>
      </c>
      <c r="W50" s="183"/>
      <c r="X50" s="63" t="s">
        <v>105</v>
      </c>
      <c r="Y50" s="63" t="s">
        <v>1231</v>
      </c>
      <c r="Z50" s="63" t="s">
        <v>106</v>
      </c>
      <c r="AA50" s="24" t="s">
        <v>1735</v>
      </c>
      <c r="AB50" s="64" t="s">
        <v>4</v>
      </c>
      <c r="AC50" s="64" t="s">
        <v>1026</v>
      </c>
      <c r="AD50" s="64" t="s">
        <v>15</v>
      </c>
      <c r="AE50" s="64">
        <v>4.5</v>
      </c>
      <c r="AF50" s="55">
        <v>4.32</v>
      </c>
      <c r="AG50" s="55">
        <v>4.7300000000000004</v>
      </c>
      <c r="AH50" s="55">
        <v>3.96</v>
      </c>
      <c r="AI50" s="55">
        <v>5.8</v>
      </c>
    </row>
    <row r="51" spans="2:35" s="2" customFormat="1" ht="18" customHeight="1" x14ac:dyDescent="0.2">
      <c r="B51" s="62">
        <v>1</v>
      </c>
      <c r="C51" s="31" t="s">
        <v>904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>
        <v>1</v>
      </c>
      <c r="O51" s="62"/>
      <c r="P51" s="62"/>
      <c r="Q51" s="62"/>
      <c r="R51" s="62"/>
      <c r="S51" s="62">
        <v>1</v>
      </c>
      <c r="T51" s="62"/>
      <c r="U51" s="62"/>
      <c r="V51" s="183">
        <v>42278</v>
      </c>
      <c r="W51" s="183"/>
      <c r="X51" s="65" t="s">
        <v>107</v>
      </c>
      <c r="Y51" s="65" t="s">
        <v>1232</v>
      </c>
      <c r="Z51" s="65" t="s">
        <v>108</v>
      </c>
      <c r="AA51" s="65" t="s">
        <v>1737</v>
      </c>
      <c r="AB51" s="25" t="s">
        <v>33</v>
      </c>
      <c r="AC51" s="25" t="s">
        <v>1025</v>
      </c>
      <c r="AD51" s="25"/>
      <c r="AE51" s="25"/>
      <c r="AF51" s="20"/>
      <c r="AG51" s="20"/>
      <c r="AH51" s="20"/>
      <c r="AI51" s="20"/>
    </row>
    <row r="52" spans="2:35" s="2" customFormat="1" ht="18" customHeight="1" x14ac:dyDescent="0.2">
      <c r="B52" s="62"/>
      <c r="C52" s="62">
        <v>1</v>
      </c>
      <c r="D52" s="62">
        <v>1</v>
      </c>
      <c r="E52" s="62">
        <v>1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>
        <v>1</v>
      </c>
      <c r="Q52" s="62">
        <v>1</v>
      </c>
      <c r="R52" s="62">
        <v>1</v>
      </c>
      <c r="S52" s="62"/>
      <c r="T52" s="62"/>
      <c r="U52" s="62"/>
      <c r="V52" s="183">
        <v>42278</v>
      </c>
      <c r="W52" s="183"/>
      <c r="X52" s="27" t="s">
        <v>109</v>
      </c>
      <c r="Y52" s="27" t="s">
        <v>1730</v>
      </c>
      <c r="Z52" s="27" t="s">
        <v>110</v>
      </c>
      <c r="AA52" s="27" t="s">
        <v>1737</v>
      </c>
      <c r="AB52" s="28" t="s">
        <v>33</v>
      </c>
      <c r="AC52" s="28" t="s">
        <v>1025</v>
      </c>
      <c r="AD52" s="28" t="s">
        <v>11</v>
      </c>
      <c r="AE52" s="28">
        <v>12</v>
      </c>
      <c r="AF52" s="4">
        <v>11.52</v>
      </c>
      <c r="AG52" s="4">
        <v>12.6</v>
      </c>
      <c r="AH52" s="4">
        <v>10.5</v>
      </c>
      <c r="AI52" s="4">
        <v>15.4</v>
      </c>
    </row>
    <row r="53" spans="2:35" s="2" customFormat="1" ht="18" customHeight="1" x14ac:dyDescent="0.2">
      <c r="B53" s="62"/>
      <c r="C53" s="62">
        <v>1</v>
      </c>
      <c r="D53" s="62">
        <v>1</v>
      </c>
      <c r="E53" s="62">
        <v>1</v>
      </c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>
        <v>1</v>
      </c>
      <c r="Q53" s="62">
        <v>1</v>
      </c>
      <c r="R53" s="62">
        <v>1</v>
      </c>
      <c r="S53" s="62"/>
      <c r="T53" s="62"/>
      <c r="U53" s="62"/>
      <c r="V53" s="183">
        <v>42278</v>
      </c>
      <c r="W53" s="183"/>
      <c r="X53" s="27" t="s">
        <v>111</v>
      </c>
      <c r="Y53" s="27" t="s">
        <v>1731</v>
      </c>
      <c r="Z53" s="27" t="s">
        <v>112</v>
      </c>
      <c r="AA53" s="27" t="s">
        <v>1737</v>
      </c>
      <c r="AB53" s="28" t="s">
        <v>33</v>
      </c>
      <c r="AC53" s="28" t="s">
        <v>1025</v>
      </c>
      <c r="AD53" s="28" t="s">
        <v>938</v>
      </c>
      <c r="AE53" s="28">
        <v>8</v>
      </c>
      <c r="AF53" s="4">
        <v>7.68</v>
      </c>
      <c r="AG53" s="4">
        <v>8.4</v>
      </c>
      <c r="AH53" s="4">
        <v>7.04</v>
      </c>
      <c r="AI53" s="4">
        <v>10</v>
      </c>
    </row>
    <row r="54" spans="2:35" s="2" customFormat="1" ht="18" customHeight="1" x14ac:dyDescent="0.2">
      <c r="B54" s="62">
        <v>1</v>
      </c>
      <c r="C54" s="31" t="s">
        <v>904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>
        <v>1</v>
      </c>
      <c r="P54" s="62"/>
      <c r="Q54" s="62"/>
      <c r="R54" s="62"/>
      <c r="S54" s="62"/>
      <c r="T54" s="62">
        <v>1</v>
      </c>
      <c r="U54" s="62"/>
      <c r="V54" s="183">
        <v>42278</v>
      </c>
      <c r="W54" s="183"/>
      <c r="X54" s="65" t="s">
        <v>344</v>
      </c>
      <c r="Y54" s="65" t="s">
        <v>1233</v>
      </c>
      <c r="Z54" s="65" t="s">
        <v>345</v>
      </c>
      <c r="AA54" s="65" t="s">
        <v>1736</v>
      </c>
      <c r="AB54" s="25" t="s">
        <v>10</v>
      </c>
      <c r="AC54" s="25" t="s">
        <v>1111</v>
      </c>
      <c r="AD54" s="25"/>
      <c r="AE54" s="25" t="s">
        <v>904</v>
      </c>
      <c r="AF54" s="20" t="s">
        <v>904</v>
      </c>
      <c r="AG54" s="20" t="s">
        <v>904</v>
      </c>
      <c r="AH54" s="20" t="s">
        <v>904</v>
      </c>
      <c r="AI54" s="20" t="s">
        <v>904</v>
      </c>
    </row>
    <row r="55" spans="2:35" s="2" customFormat="1" ht="18" customHeight="1" x14ac:dyDescent="0.2">
      <c r="B55" s="62"/>
      <c r="C55" s="62">
        <v>1</v>
      </c>
      <c r="D55" s="62">
        <v>1</v>
      </c>
      <c r="E55" s="62"/>
      <c r="F55" s="62"/>
      <c r="G55" s="62"/>
      <c r="H55" s="62">
        <v>1</v>
      </c>
      <c r="I55" s="62"/>
      <c r="J55" s="62"/>
      <c r="K55" s="62"/>
      <c r="L55" s="62"/>
      <c r="M55" s="62"/>
      <c r="N55" s="62"/>
      <c r="O55" s="62"/>
      <c r="P55" s="62">
        <v>1</v>
      </c>
      <c r="Q55" s="62">
        <v>1</v>
      </c>
      <c r="R55" s="62">
        <v>1</v>
      </c>
      <c r="S55" s="62"/>
      <c r="T55" s="62"/>
      <c r="U55" s="62"/>
      <c r="V55" s="183">
        <v>42278</v>
      </c>
      <c r="W55" s="183"/>
      <c r="X55" s="66" t="s">
        <v>346</v>
      </c>
      <c r="Y55" s="66" t="s">
        <v>1346</v>
      </c>
      <c r="Z55" s="44" t="s">
        <v>347</v>
      </c>
      <c r="AA55" s="44" t="s">
        <v>1736</v>
      </c>
      <c r="AB55" s="46" t="s">
        <v>10</v>
      </c>
      <c r="AC55" s="46" t="s">
        <v>1111</v>
      </c>
      <c r="AD55" s="59" t="s">
        <v>348</v>
      </c>
      <c r="AE55" s="59" t="s">
        <v>935</v>
      </c>
      <c r="AF55" s="3">
        <v>28</v>
      </c>
      <c r="AG55" s="3">
        <v>42</v>
      </c>
      <c r="AH55" s="3">
        <v>28</v>
      </c>
      <c r="AI55" s="3">
        <v>42</v>
      </c>
    </row>
    <row r="56" spans="2:35" s="2" customFormat="1" ht="18" customHeight="1" x14ac:dyDescent="0.2">
      <c r="B56" s="62"/>
      <c r="C56" s="62">
        <v>1</v>
      </c>
      <c r="D56" s="62">
        <v>1</v>
      </c>
      <c r="E56" s="62"/>
      <c r="F56" s="62"/>
      <c r="G56" s="62"/>
      <c r="H56" s="62">
        <v>1</v>
      </c>
      <c r="I56" s="62"/>
      <c r="J56" s="62"/>
      <c r="K56" s="62"/>
      <c r="L56" s="62"/>
      <c r="M56" s="62"/>
      <c r="N56" s="62"/>
      <c r="O56" s="62"/>
      <c r="P56" s="62">
        <v>1</v>
      </c>
      <c r="Q56" s="62">
        <v>1</v>
      </c>
      <c r="R56" s="62">
        <v>1</v>
      </c>
      <c r="S56" s="62"/>
      <c r="T56" s="62"/>
      <c r="U56" s="62"/>
      <c r="V56" s="183">
        <v>42278</v>
      </c>
      <c r="W56" s="183"/>
      <c r="X56" s="66" t="s">
        <v>349</v>
      </c>
      <c r="Y56" s="66" t="s">
        <v>1349</v>
      </c>
      <c r="Z56" s="44" t="s">
        <v>350</v>
      </c>
      <c r="AA56" s="44" t="s">
        <v>1736</v>
      </c>
      <c r="AB56" s="46" t="s">
        <v>10</v>
      </c>
      <c r="AC56" s="46" t="s">
        <v>1111</v>
      </c>
      <c r="AD56" s="59" t="s">
        <v>7</v>
      </c>
      <c r="AE56" s="71" t="s">
        <v>1082</v>
      </c>
      <c r="AF56" s="3">
        <v>5.76</v>
      </c>
      <c r="AG56" s="3">
        <v>8.4</v>
      </c>
      <c r="AH56" s="3">
        <v>5.28</v>
      </c>
      <c r="AI56" s="3">
        <v>10</v>
      </c>
    </row>
    <row r="57" spans="2:35" s="2" customFormat="1" ht="18" customHeight="1" x14ac:dyDescent="0.2">
      <c r="B57" s="62">
        <v>1</v>
      </c>
      <c r="C57" s="62">
        <v>1</v>
      </c>
      <c r="D57" s="62">
        <v>1</v>
      </c>
      <c r="E57" s="62">
        <v>1</v>
      </c>
      <c r="F57" s="62"/>
      <c r="G57" s="62"/>
      <c r="H57" s="62"/>
      <c r="I57" s="62"/>
      <c r="J57" s="62"/>
      <c r="K57" s="62"/>
      <c r="L57" s="62"/>
      <c r="M57" s="62"/>
      <c r="N57" s="62">
        <v>1</v>
      </c>
      <c r="O57" s="62"/>
      <c r="P57" s="62"/>
      <c r="Q57" s="62">
        <v>1</v>
      </c>
      <c r="R57" s="62">
        <v>1</v>
      </c>
      <c r="S57" s="62">
        <v>1</v>
      </c>
      <c r="T57" s="62"/>
      <c r="U57" s="62"/>
      <c r="V57" s="183">
        <v>42278</v>
      </c>
      <c r="W57" s="183"/>
      <c r="X57" s="63" t="s">
        <v>116</v>
      </c>
      <c r="Y57" s="63" t="s">
        <v>1247</v>
      </c>
      <c r="Z57" s="63" t="s">
        <v>117</v>
      </c>
      <c r="AA57" s="63" t="s">
        <v>1736</v>
      </c>
      <c r="AB57" s="64" t="s">
        <v>14</v>
      </c>
      <c r="AC57" s="64" t="s">
        <v>1784</v>
      </c>
      <c r="AD57" s="64" t="s">
        <v>115</v>
      </c>
      <c r="AE57" s="64">
        <v>3</v>
      </c>
      <c r="AF57" s="55">
        <v>2.88</v>
      </c>
      <c r="AG57" s="55">
        <v>3.15</v>
      </c>
      <c r="AH57" s="55">
        <v>2.64</v>
      </c>
      <c r="AI57" s="55">
        <v>3.84</v>
      </c>
    </row>
    <row r="58" spans="2:35" s="2" customFormat="1" ht="18" customHeight="1" x14ac:dyDescent="0.2">
      <c r="B58" s="62">
        <v>1</v>
      </c>
      <c r="C58" s="62">
        <v>1</v>
      </c>
      <c r="D58" s="62">
        <v>1</v>
      </c>
      <c r="E58" s="62">
        <v>1</v>
      </c>
      <c r="F58" s="62"/>
      <c r="G58" s="62"/>
      <c r="H58" s="62"/>
      <c r="I58" s="62"/>
      <c r="J58" s="62"/>
      <c r="K58" s="62"/>
      <c r="L58" s="62"/>
      <c r="M58" s="62"/>
      <c r="N58" s="62">
        <v>1</v>
      </c>
      <c r="O58" s="62"/>
      <c r="P58" s="62"/>
      <c r="Q58" s="62">
        <v>1</v>
      </c>
      <c r="R58" s="62">
        <v>1</v>
      </c>
      <c r="S58" s="62">
        <v>1</v>
      </c>
      <c r="T58" s="62"/>
      <c r="U58" s="62"/>
      <c r="V58" s="183">
        <v>42278</v>
      </c>
      <c r="W58" s="183"/>
      <c r="X58" s="63" t="s">
        <v>113</v>
      </c>
      <c r="Y58" s="63" t="s">
        <v>1248</v>
      </c>
      <c r="Z58" s="63" t="s">
        <v>114</v>
      </c>
      <c r="AA58" s="63" t="s">
        <v>1736</v>
      </c>
      <c r="AB58" s="64" t="s">
        <v>14</v>
      </c>
      <c r="AC58" s="64" t="s">
        <v>1139</v>
      </c>
      <c r="AD58" s="64" t="s">
        <v>115</v>
      </c>
      <c r="AE58" s="64">
        <v>3</v>
      </c>
      <c r="AF58" s="55">
        <v>2.88</v>
      </c>
      <c r="AG58" s="55">
        <v>3.15</v>
      </c>
      <c r="AH58" s="55">
        <v>2.64</v>
      </c>
      <c r="AI58" s="55">
        <v>3.84</v>
      </c>
    </row>
    <row r="59" spans="2:35" s="2" customFormat="1" ht="18" customHeight="1" x14ac:dyDescent="0.2">
      <c r="B59" s="62">
        <v>1</v>
      </c>
      <c r="C59" s="62">
        <v>1</v>
      </c>
      <c r="D59" s="62">
        <v>1</v>
      </c>
      <c r="E59" s="62">
        <v>1</v>
      </c>
      <c r="F59" s="62"/>
      <c r="G59" s="62"/>
      <c r="H59" s="62"/>
      <c r="I59" s="62"/>
      <c r="J59" s="62"/>
      <c r="K59" s="62"/>
      <c r="L59" s="62"/>
      <c r="M59" s="62"/>
      <c r="N59" s="62">
        <v>1</v>
      </c>
      <c r="O59" s="62"/>
      <c r="P59" s="62"/>
      <c r="Q59" s="62">
        <v>1</v>
      </c>
      <c r="R59" s="62">
        <v>1</v>
      </c>
      <c r="S59" s="62">
        <v>1</v>
      </c>
      <c r="T59" s="62"/>
      <c r="U59" s="62"/>
      <c r="V59" s="183">
        <v>42278</v>
      </c>
      <c r="W59" s="183"/>
      <c r="X59" s="63" t="s">
        <v>118</v>
      </c>
      <c r="Y59" s="63" t="s">
        <v>1246</v>
      </c>
      <c r="Z59" s="63" t="s">
        <v>119</v>
      </c>
      <c r="AA59" s="24" t="s">
        <v>1735</v>
      </c>
      <c r="AB59" s="64" t="s">
        <v>4</v>
      </c>
      <c r="AC59" s="64" t="s">
        <v>1786</v>
      </c>
      <c r="AD59" s="64" t="s">
        <v>115</v>
      </c>
      <c r="AE59" s="64">
        <v>8</v>
      </c>
      <c r="AF59" s="55">
        <v>7.68</v>
      </c>
      <c r="AG59" s="55">
        <v>8.4</v>
      </c>
      <c r="AH59" s="55">
        <v>7.04</v>
      </c>
      <c r="AI59" s="55">
        <v>10</v>
      </c>
    </row>
    <row r="60" spans="2:35" s="2" customFormat="1" ht="18" customHeight="1" x14ac:dyDescent="0.2">
      <c r="B60" s="62">
        <v>1</v>
      </c>
      <c r="C60" s="31" t="s">
        <v>904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>
        <v>1</v>
      </c>
      <c r="O60" s="62"/>
      <c r="P60" s="62"/>
      <c r="Q60" s="62"/>
      <c r="R60" s="62"/>
      <c r="S60" s="62">
        <v>1</v>
      </c>
      <c r="T60" s="62"/>
      <c r="U60" s="62"/>
      <c r="V60" s="183">
        <v>42278</v>
      </c>
      <c r="W60" s="183"/>
      <c r="X60" s="65" t="s">
        <v>1004</v>
      </c>
      <c r="Y60" s="65" t="s">
        <v>1238</v>
      </c>
      <c r="Z60" s="65" t="s">
        <v>1002</v>
      </c>
      <c r="AA60" s="65" t="s">
        <v>1735</v>
      </c>
      <c r="AB60" s="25" t="s">
        <v>4</v>
      </c>
      <c r="AC60" s="25" t="s">
        <v>1784</v>
      </c>
      <c r="AD60" s="25"/>
      <c r="AE60" s="25"/>
      <c r="AF60" s="20"/>
      <c r="AG60" s="20"/>
      <c r="AH60" s="20"/>
      <c r="AI60" s="20"/>
    </row>
    <row r="61" spans="2:35" s="6" customFormat="1" ht="18" customHeight="1" x14ac:dyDescent="0.2">
      <c r="B61" s="62"/>
      <c r="C61" s="62">
        <v>1</v>
      </c>
      <c r="D61" s="62">
        <v>1</v>
      </c>
      <c r="E61" s="62">
        <v>1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>
        <v>1</v>
      </c>
      <c r="Q61" s="62">
        <v>1</v>
      </c>
      <c r="R61" s="62">
        <v>1</v>
      </c>
      <c r="S61" s="62"/>
      <c r="T61" s="62"/>
      <c r="U61" s="62"/>
      <c r="V61" s="183">
        <v>42278</v>
      </c>
      <c r="W61" s="183"/>
      <c r="X61" s="66" t="s">
        <v>120</v>
      </c>
      <c r="Y61" s="66" t="s">
        <v>1237</v>
      </c>
      <c r="Z61" s="66" t="s">
        <v>121</v>
      </c>
      <c r="AA61" s="66" t="s">
        <v>1735</v>
      </c>
      <c r="AB61" s="59" t="s">
        <v>4</v>
      </c>
      <c r="AC61" s="59" t="s">
        <v>1784</v>
      </c>
      <c r="AD61" s="59" t="s">
        <v>140</v>
      </c>
      <c r="AE61" s="30" t="s">
        <v>1003</v>
      </c>
      <c r="AF61" s="3">
        <v>7.68</v>
      </c>
      <c r="AG61" s="3">
        <v>8.4</v>
      </c>
      <c r="AH61" s="3">
        <v>7.04</v>
      </c>
      <c r="AI61" s="3">
        <v>10</v>
      </c>
    </row>
    <row r="62" spans="2:35" s="2" customFormat="1" ht="18" customHeight="1" x14ac:dyDescent="0.2">
      <c r="B62" s="62"/>
      <c r="C62" s="62">
        <v>1</v>
      </c>
      <c r="D62" s="62">
        <v>1</v>
      </c>
      <c r="E62" s="62">
        <v>1</v>
      </c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>
        <v>1</v>
      </c>
      <c r="Q62" s="62">
        <v>1</v>
      </c>
      <c r="R62" s="62">
        <v>1</v>
      </c>
      <c r="S62" s="62"/>
      <c r="T62" s="62"/>
      <c r="U62" s="62"/>
      <c r="V62" s="183">
        <v>42278</v>
      </c>
      <c r="W62" s="183"/>
      <c r="X62" s="66" t="s">
        <v>122</v>
      </c>
      <c r="Y62" s="66" t="s">
        <v>1235</v>
      </c>
      <c r="Z62" s="66" t="s">
        <v>123</v>
      </c>
      <c r="AA62" s="66" t="s">
        <v>1735</v>
      </c>
      <c r="AB62" s="59" t="s">
        <v>4</v>
      </c>
      <c r="AC62" s="59" t="s">
        <v>1784</v>
      </c>
      <c r="AD62" s="59" t="s">
        <v>11</v>
      </c>
      <c r="AE62" s="59">
        <v>8</v>
      </c>
      <c r="AF62" s="3">
        <v>7.68</v>
      </c>
      <c r="AG62" s="3">
        <v>8.4</v>
      </c>
      <c r="AH62" s="3">
        <v>7.04</v>
      </c>
      <c r="AI62" s="3">
        <v>10</v>
      </c>
    </row>
    <row r="63" spans="2:35" s="2" customFormat="1" ht="18" customHeight="1" x14ac:dyDescent="0.2">
      <c r="B63" s="62"/>
      <c r="C63" s="62">
        <v>1</v>
      </c>
      <c r="D63" s="62">
        <v>1</v>
      </c>
      <c r="E63" s="62">
        <v>1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>
        <v>1</v>
      </c>
      <c r="Q63" s="62">
        <v>1</v>
      </c>
      <c r="R63" s="62">
        <v>1</v>
      </c>
      <c r="S63" s="62"/>
      <c r="T63" s="62"/>
      <c r="U63" s="62"/>
      <c r="V63" s="183">
        <v>42278</v>
      </c>
      <c r="W63" s="183"/>
      <c r="X63" s="66" t="s">
        <v>682</v>
      </c>
      <c r="Y63" s="66" t="s">
        <v>1551</v>
      </c>
      <c r="Z63" s="66" t="s">
        <v>683</v>
      </c>
      <c r="AA63" s="66" t="s">
        <v>1735</v>
      </c>
      <c r="AB63" s="59" t="s">
        <v>4</v>
      </c>
      <c r="AC63" s="59" t="s">
        <v>1784</v>
      </c>
      <c r="AD63" s="59" t="s">
        <v>7</v>
      </c>
      <c r="AE63" s="59">
        <v>6</v>
      </c>
      <c r="AF63" s="3">
        <v>5.76</v>
      </c>
      <c r="AG63" s="3">
        <v>6.3</v>
      </c>
      <c r="AH63" s="3">
        <v>5</v>
      </c>
      <c r="AI63" s="3">
        <v>8</v>
      </c>
    </row>
    <row r="64" spans="2:35" s="2" customFormat="1" ht="18" customHeight="1" x14ac:dyDescent="0.2">
      <c r="B64" s="62">
        <v>1</v>
      </c>
      <c r="C64" s="31" t="s">
        <v>904</v>
      </c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>
        <v>1</v>
      </c>
      <c r="O64" s="62"/>
      <c r="P64" s="62"/>
      <c r="Q64" s="62"/>
      <c r="R64" s="62"/>
      <c r="S64" s="62">
        <v>1</v>
      </c>
      <c r="T64" s="62"/>
      <c r="U64" s="62"/>
      <c r="V64" s="183">
        <v>42278</v>
      </c>
      <c r="W64" s="183"/>
      <c r="X64" s="65" t="s">
        <v>262</v>
      </c>
      <c r="Y64" s="65" t="s">
        <v>1234</v>
      </c>
      <c r="Z64" s="42" t="s">
        <v>263</v>
      </c>
      <c r="AA64" s="42" t="s">
        <v>1737</v>
      </c>
      <c r="AB64" s="31" t="s">
        <v>18</v>
      </c>
      <c r="AC64" s="31" t="s">
        <v>1787</v>
      </c>
      <c r="AD64" s="25"/>
      <c r="AE64" s="25"/>
      <c r="AF64" s="20"/>
      <c r="AG64" s="20"/>
      <c r="AH64" s="20"/>
      <c r="AI64" s="20"/>
    </row>
    <row r="65" spans="2:35" s="2" customFormat="1" ht="18" customHeight="1" x14ac:dyDescent="0.2">
      <c r="B65" s="62"/>
      <c r="C65" s="62">
        <v>1</v>
      </c>
      <c r="D65" s="62">
        <v>1</v>
      </c>
      <c r="E65" s="62">
        <v>1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>
        <v>1</v>
      </c>
      <c r="Q65" s="62">
        <v>1</v>
      </c>
      <c r="R65" s="62">
        <v>1</v>
      </c>
      <c r="S65" s="62"/>
      <c r="T65" s="62"/>
      <c r="U65" s="62"/>
      <c r="V65" s="183">
        <v>42278</v>
      </c>
      <c r="W65" s="183"/>
      <c r="X65" s="66" t="s">
        <v>275</v>
      </c>
      <c r="Y65" s="66" t="s">
        <v>1236</v>
      </c>
      <c r="Z65" s="66" t="s">
        <v>276</v>
      </c>
      <c r="AA65" s="66" t="s">
        <v>1735</v>
      </c>
      <c r="AB65" s="59" t="s">
        <v>4</v>
      </c>
      <c r="AC65" s="59" t="s">
        <v>1787</v>
      </c>
      <c r="AD65" s="59" t="s">
        <v>208</v>
      </c>
      <c r="AE65" s="59">
        <v>6</v>
      </c>
      <c r="AF65" s="3">
        <v>5.76</v>
      </c>
      <c r="AG65" s="3">
        <v>6.3</v>
      </c>
      <c r="AH65" s="3">
        <v>5</v>
      </c>
      <c r="AI65" s="3">
        <v>8</v>
      </c>
    </row>
    <row r="66" spans="2:35" s="2" customFormat="1" ht="18" customHeight="1" x14ac:dyDescent="0.2">
      <c r="B66" s="62"/>
      <c r="C66" s="62">
        <v>1</v>
      </c>
      <c r="D66" s="62">
        <v>1</v>
      </c>
      <c r="E66" s="62">
        <v>1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>
        <v>1</v>
      </c>
      <c r="Q66" s="62">
        <v>1</v>
      </c>
      <c r="R66" s="62">
        <v>1</v>
      </c>
      <c r="S66" s="62"/>
      <c r="T66" s="62"/>
      <c r="U66" s="62"/>
      <c r="V66" s="183">
        <v>42278</v>
      </c>
      <c r="W66" s="183"/>
      <c r="X66" s="66" t="s">
        <v>273</v>
      </c>
      <c r="Y66" s="66" t="s">
        <v>1255</v>
      </c>
      <c r="Z66" s="66" t="s">
        <v>274</v>
      </c>
      <c r="AA66" s="66" t="s">
        <v>1737</v>
      </c>
      <c r="AB66" s="59" t="s">
        <v>18</v>
      </c>
      <c r="AC66" s="59" t="s">
        <v>1787</v>
      </c>
      <c r="AD66" s="59" t="s">
        <v>147</v>
      </c>
      <c r="AE66" s="59">
        <v>6</v>
      </c>
      <c r="AF66" s="3">
        <v>5.76</v>
      </c>
      <c r="AG66" s="3">
        <v>6.3</v>
      </c>
      <c r="AH66" s="3">
        <v>5</v>
      </c>
      <c r="AI66" s="3">
        <v>8</v>
      </c>
    </row>
    <row r="67" spans="2:35" s="2" customFormat="1" ht="18" customHeight="1" x14ac:dyDescent="0.2">
      <c r="B67" s="62"/>
      <c r="C67" s="62">
        <v>1</v>
      </c>
      <c r="D67" s="62">
        <v>1</v>
      </c>
      <c r="E67" s="62">
        <v>1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>
        <v>1</v>
      </c>
      <c r="Q67" s="62">
        <v>1</v>
      </c>
      <c r="R67" s="62">
        <v>1</v>
      </c>
      <c r="S67" s="62"/>
      <c r="T67" s="62"/>
      <c r="U67" s="62"/>
      <c r="V67" s="183">
        <v>42278</v>
      </c>
      <c r="W67" s="183"/>
      <c r="X67" s="66" t="s">
        <v>281</v>
      </c>
      <c r="Y67" s="66" t="s">
        <v>1320</v>
      </c>
      <c r="Z67" s="66" t="s">
        <v>282</v>
      </c>
      <c r="AA67" s="66" t="s">
        <v>1737</v>
      </c>
      <c r="AB67" s="59" t="s">
        <v>18</v>
      </c>
      <c r="AC67" s="59" t="s">
        <v>1787</v>
      </c>
      <c r="AD67" s="59" t="s">
        <v>7</v>
      </c>
      <c r="AE67" s="59">
        <v>6</v>
      </c>
      <c r="AF67" s="3">
        <v>5.76</v>
      </c>
      <c r="AG67" s="3">
        <v>6.3</v>
      </c>
      <c r="AH67" s="3">
        <v>5</v>
      </c>
      <c r="AI67" s="3">
        <v>8</v>
      </c>
    </row>
    <row r="68" spans="2:35" s="2" customFormat="1" ht="18" customHeight="1" x14ac:dyDescent="0.2">
      <c r="B68" s="62"/>
      <c r="C68" s="62">
        <v>1</v>
      </c>
      <c r="D68" s="62">
        <v>1</v>
      </c>
      <c r="E68" s="62">
        <v>1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>
        <v>1</v>
      </c>
      <c r="Q68" s="62">
        <v>1</v>
      </c>
      <c r="R68" s="62">
        <v>1</v>
      </c>
      <c r="S68" s="62"/>
      <c r="T68" s="62"/>
      <c r="U68" s="62"/>
      <c r="V68" s="183">
        <v>42278</v>
      </c>
      <c r="W68" s="183"/>
      <c r="X68" s="66" t="s">
        <v>264</v>
      </c>
      <c r="Y68" s="66" t="s">
        <v>1324</v>
      </c>
      <c r="Z68" s="66" t="s">
        <v>265</v>
      </c>
      <c r="AA68" s="66" t="s">
        <v>1737</v>
      </c>
      <c r="AB68" s="59" t="s">
        <v>18</v>
      </c>
      <c r="AC68" s="59" t="s">
        <v>1787</v>
      </c>
      <c r="AD68" s="59" t="s">
        <v>7</v>
      </c>
      <c r="AE68" s="59">
        <v>6</v>
      </c>
      <c r="AF68" s="3">
        <v>5.76</v>
      </c>
      <c r="AG68" s="3">
        <v>6.3</v>
      </c>
      <c r="AH68" s="3">
        <v>5</v>
      </c>
      <c r="AI68" s="3">
        <v>8</v>
      </c>
    </row>
    <row r="69" spans="2:35" s="2" customFormat="1" ht="18" customHeight="1" x14ac:dyDescent="0.2">
      <c r="B69" s="62"/>
      <c r="C69" s="62">
        <v>1</v>
      </c>
      <c r="D69" s="62">
        <v>1</v>
      </c>
      <c r="E69" s="62">
        <v>1</v>
      </c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>
        <v>1</v>
      </c>
      <c r="Q69" s="62">
        <v>1</v>
      </c>
      <c r="R69" s="62">
        <v>1</v>
      </c>
      <c r="S69" s="62"/>
      <c r="T69" s="62"/>
      <c r="U69" s="62"/>
      <c r="V69" s="183">
        <v>42278</v>
      </c>
      <c r="W69" s="183"/>
      <c r="X69" s="66" t="s">
        <v>266</v>
      </c>
      <c r="Y69" s="66" t="s">
        <v>1325</v>
      </c>
      <c r="Z69" s="66" t="s">
        <v>267</v>
      </c>
      <c r="AA69" s="66" t="s">
        <v>1737</v>
      </c>
      <c r="AB69" s="59" t="s">
        <v>18</v>
      </c>
      <c r="AC69" s="59" t="s">
        <v>1787</v>
      </c>
      <c r="AD69" s="59" t="s">
        <v>348</v>
      </c>
      <c r="AE69" s="59" t="s">
        <v>268</v>
      </c>
      <c r="AF69" s="3">
        <v>15</v>
      </c>
      <c r="AG69" s="3">
        <v>40</v>
      </c>
      <c r="AH69" s="3">
        <v>15</v>
      </c>
      <c r="AI69" s="3">
        <v>40</v>
      </c>
    </row>
    <row r="70" spans="2:35" s="2" customFormat="1" ht="18" customHeight="1" x14ac:dyDescent="0.2">
      <c r="B70" s="62"/>
      <c r="C70" s="62">
        <v>1</v>
      </c>
      <c r="D70" s="62">
        <v>1</v>
      </c>
      <c r="E70" s="62">
        <v>1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>
        <v>1</v>
      </c>
      <c r="Q70" s="62">
        <v>1</v>
      </c>
      <c r="R70" s="62">
        <v>1</v>
      </c>
      <c r="S70" s="62"/>
      <c r="T70" s="62"/>
      <c r="U70" s="62"/>
      <c r="V70" s="183">
        <v>42278</v>
      </c>
      <c r="W70" s="183"/>
      <c r="X70" s="66" t="s">
        <v>269</v>
      </c>
      <c r="Y70" s="66" t="s">
        <v>1378</v>
      </c>
      <c r="Z70" s="66" t="s">
        <v>270</v>
      </c>
      <c r="AA70" s="66" t="s">
        <v>1737</v>
      </c>
      <c r="AB70" s="59" t="s">
        <v>18</v>
      </c>
      <c r="AC70" s="59" t="s">
        <v>1787</v>
      </c>
      <c r="AD70" s="59" t="s">
        <v>155</v>
      </c>
      <c r="AE70" s="59">
        <v>6</v>
      </c>
      <c r="AF70" s="3">
        <v>5.76</v>
      </c>
      <c r="AG70" s="3">
        <v>6.3</v>
      </c>
      <c r="AH70" s="3">
        <v>5</v>
      </c>
      <c r="AI70" s="3">
        <v>8</v>
      </c>
    </row>
    <row r="71" spans="2:35" s="2" customFormat="1" ht="18" customHeight="1" x14ac:dyDescent="0.2">
      <c r="B71" s="62"/>
      <c r="C71" s="62">
        <v>1</v>
      </c>
      <c r="D71" s="62">
        <v>1</v>
      </c>
      <c r="E71" s="62">
        <v>1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>
        <v>1</v>
      </c>
      <c r="Q71" s="62">
        <v>1</v>
      </c>
      <c r="R71" s="62">
        <v>1</v>
      </c>
      <c r="S71" s="62"/>
      <c r="T71" s="62"/>
      <c r="U71" s="62"/>
      <c r="V71" s="183">
        <v>42278</v>
      </c>
      <c r="W71" s="183"/>
      <c r="X71" s="66" t="s">
        <v>279</v>
      </c>
      <c r="Y71" s="66" t="s">
        <v>1489</v>
      </c>
      <c r="Z71" s="66" t="s">
        <v>280</v>
      </c>
      <c r="AA71" s="66" t="s">
        <v>1737</v>
      </c>
      <c r="AB71" s="59" t="s">
        <v>18</v>
      </c>
      <c r="AC71" s="59" t="s">
        <v>1787</v>
      </c>
      <c r="AD71" s="59" t="s">
        <v>7</v>
      </c>
      <c r="AE71" s="59">
        <v>6</v>
      </c>
      <c r="AF71" s="3">
        <v>5.76</v>
      </c>
      <c r="AG71" s="3">
        <v>6.3</v>
      </c>
      <c r="AH71" s="3">
        <v>5</v>
      </c>
      <c r="AI71" s="3">
        <v>8</v>
      </c>
    </row>
    <row r="72" spans="2:35" s="2" customFormat="1" ht="18" customHeight="1" x14ac:dyDescent="0.2">
      <c r="B72" s="62"/>
      <c r="C72" s="62">
        <v>1</v>
      </c>
      <c r="D72" s="62">
        <v>1</v>
      </c>
      <c r="E72" s="62">
        <v>1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>
        <v>1</v>
      </c>
      <c r="Q72" s="62">
        <v>1</v>
      </c>
      <c r="R72" s="62">
        <v>1</v>
      </c>
      <c r="S72" s="62"/>
      <c r="T72" s="62"/>
      <c r="U72" s="62"/>
      <c r="V72" s="183">
        <v>42278</v>
      </c>
      <c r="W72" s="183"/>
      <c r="X72" s="66" t="s">
        <v>277</v>
      </c>
      <c r="Y72" s="66" t="s">
        <v>1502</v>
      </c>
      <c r="Z72" s="66" t="s">
        <v>278</v>
      </c>
      <c r="AA72" s="66" t="s">
        <v>1737</v>
      </c>
      <c r="AB72" s="59" t="s">
        <v>18</v>
      </c>
      <c r="AC72" s="59" t="s">
        <v>1787</v>
      </c>
      <c r="AD72" s="59" t="s">
        <v>7</v>
      </c>
      <c r="AE72" s="59">
        <v>6</v>
      </c>
      <c r="AF72" s="3">
        <v>5.76</v>
      </c>
      <c r="AG72" s="3">
        <v>6.3</v>
      </c>
      <c r="AH72" s="3">
        <v>5</v>
      </c>
      <c r="AI72" s="3">
        <v>8</v>
      </c>
    </row>
    <row r="73" spans="2:35" s="2" customFormat="1" ht="18" customHeight="1" x14ac:dyDescent="0.2">
      <c r="B73" s="62"/>
      <c r="C73" s="62">
        <v>1</v>
      </c>
      <c r="D73" s="62">
        <v>1</v>
      </c>
      <c r="E73" s="62">
        <v>1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>
        <v>1</v>
      </c>
      <c r="Q73" s="62">
        <v>1</v>
      </c>
      <c r="R73" s="62">
        <v>1</v>
      </c>
      <c r="S73" s="62"/>
      <c r="T73" s="62"/>
      <c r="U73" s="62"/>
      <c r="V73" s="183">
        <v>42278</v>
      </c>
      <c r="W73" s="183"/>
      <c r="X73" s="66" t="s">
        <v>271</v>
      </c>
      <c r="Y73" s="66" t="s">
        <v>1511</v>
      </c>
      <c r="Z73" s="44" t="s">
        <v>272</v>
      </c>
      <c r="AA73" s="44" t="s">
        <v>1737</v>
      </c>
      <c r="AB73" s="59" t="s">
        <v>18</v>
      </c>
      <c r="AC73" s="59" t="s">
        <v>1787</v>
      </c>
      <c r="AD73" s="59" t="s">
        <v>7</v>
      </c>
      <c r="AE73" s="59">
        <v>6</v>
      </c>
      <c r="AF73" s="3">
        <v>5.76</v>
      </c>
      <c r="AG73" s="3">
        <v>6.3</v>
      </c>
      <c r="AH73" s="3">
        <v>5</v>
      </c>
      <c r="AI73" s="3">
        <v>8</v>
      </c>
    </row>
    <row r="74" spans="2:35" s="2" customFormat="1" ht="18" customHeight="1" x14ac:dyDescent="0.2">
      <c r="B74" s="62"/>
      <c r="C74" s="62">
        <v>1</v>
      </c>
      <c r="D74" s="62">
        <v>1</v>
      </c>
      <c r="E74" s="62">
        <v>1</v>
      </c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>
        <v>1</v>
      </c>
      <c r="Q74" s="62">
        <v>1</v>
      </c>
      <c r="R74" s="62">
        <v>1</v>
      </c>
      <c r="S74" s="62"/>
      <c r="T74" s="62"/>
      <c r="U74" s="62"/>
      <c r="V74" s="183">
        <v>42278</v>
      </c>
      <c r="W74" s="183"/>
      <c r="X74" s="66" t="s">
        <v>285</v>
      </c>
      <c r="Y74" s="66" t="s">
        <v>1552</v>
      </c>
      <c r="Z74" s="66" t="s">
        <v>286</v>
      </c>
      <c r="AA74" s="66" t="s">
        <v>1735</v>
      </c>
      <c r="AB74" s="59" t="s">
        <v>4</v>
      </c>
      <c r="AC74" s="59" t="s">
        <v>1787</v>
      </c>
      <c r="AD74" s="59" t="s">
        <v>17</v>
      </c>
      <c r="AE74" s="59" t="s">
        <v>287</v>
      </c>
      <c r="AF74" s="3">
        <v>23</v>
      </c>
      <c r="AG74" s="3">
        <v>40</v>
      </c>
      <c r="AH74" s="3">
        <v>23</v>
      </c>
      <c r="AI74" s="3">
        <v>40</v>
      </c>
    </row>
    <row r="75" spans="2:35" s="2" customFormat="1" ht="18" customHeight="1" x14ac:dyDescent="0.2">
      <c r="B75" s="62"/>
      <c r="C75" s="62">
        <v>1</v>
      </c>
      <c r="D75" s="62">
        <v>1</v>
      </c>
      <c r="E75" s="62">
        <v>1</v>
      </c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>
        <v>1</v>
      </c>
      <c r="Q75" s="62">
        <v>1</v>
      </c>
      <c r="R75" s="62">
        <v>1</v>
      </c>
      <c r="S75" s="62"/>
      <c r="T75" s="62"/>
      <c r="U75" s="62"/>
      <c r="V75" s="183">
        <v>42278</v>
      </c>
      <c r="W75" s="183"/>
      <c r="X75" s="66" t="s">
        <v>283</v>
      </c>
      <c r="Y75" s="66" t="s">
        <v>1529</v>
      </c>
      <c r="Z75" s="66" t="s">
        <v>284</v>
      </c>
      <c r="AA75" s="66" t="s">
        <v>1737</v>
      </c>
      <c r="AB75" s="59" t="s">
        <v>18</v>
      </c>
      <c r="AC75" s="59" t="s">
        <v>1787</v>
      </c>
      <c r="AD75" s="59" t="s">
        <v>7</v>
      </c>
      <c r="AE75" s="59">
        <v>25</v>
      </c>
      <c r="AF75" s="3">
        <v>24</v>
      </c>
      <c r="AG75" s="3">
        <v>26.25</v>
      </c>
      <c r="AH75" s="3">
        <v>22</v>
      </c>
      <c r="AI75" s="3">
        <v>32</v>
      </c>
    </row>
    <row r="76" spans="2:35" s="2" customFormat="1" ht="18" customHeight="1" x14ac:dyDescent="0.2">
      <c r="B76" s="62">
        <v>1</v>
      </c>
      <c r="C76" s="62">
        <v>1</v>
      </c>
      <c r="D76" s="62">
        <v>1</v>
      </c>
      <c r="E76" s="62">
        <v>1</v>
      </c>
      <c r="F76" s="62"/>
      <c r="G76" s="62"/>
      <c r="H76" s="62"/>
      <c r="I76" s="62"/>
      <c r="J76" s="62"/>
      <c r="K76" s="62"/>
      <c r="L76" s="62"/>
      <c r="M76" s="62"/>
      <c r="N76" s="62">
        <v>1</v>
      </c>
      <c r="O76" s="62"/>
      <c r="P76" s="62"/>
      <c r="Q76" s="62">
        <v>1</v>
      </c>
      <c r="R76" s="62">
        <v>1</v>
      </c>
      <c r="S76" s="62">
        <v>1</v>
      </c>
      <c r="T76" s="62"/>
      <c r="U76" s="62"/>
      <c r="V76" s="183">
        <v>42278</v>
      </c>
      <c r="W76" s="183"/>
      <c r="X76" s="63" t="s">
        <v>124</v>
      </c>
      <c r="Y76" s="63" t="s">
        <v>1239</v>
      </c>
      <c r="Z76" s="63" t="s">
        <v>125</v>
      </c>
      <c r="AA76" s="63" t="s">
        <v>1737</v>
      </c>
      <c r="AB76" s="64" t="s">
        <v>25</v>
      </c>
      <c r="AC76" s="64" t="s">
        <v>1785</v>
      </c>
      <c r="AD76" s="64" t="s">
        <v>11</v>
      </c>
      <c r="AE76" s="64">
        <v>6</v>
      </c>
      <c r="AF76" s="55">
        <v>5.76</v>
      </c>
      <c r="AG76" s="55">
        <v>6.3</v>
      </c>
      <c r="AH76" s="55">
        <v>5</v>
      </c>
      <c r="AI76" s="55">
        <v>8</v>
      </c>
    </row>
    <row r="77" spans="2:35" s="2" customFormat="1" ht="18" customHeight="1" x14ac:dyDescent="0.2">
      <c r="B77" s="45">
        <v>1</v>
      </c>
      <c r="C77" s="45">
        <v>1</v>
      </c>
      <c r="D77" s="62">
        <v>1</v>
      </c>
      <c r="E77" s="45">
        <v>1</v>
      </c>
      <c r="F77" s="45"/>
      <c r="G77" s="45"/>
      <c r="H77" s="45"/>
      <c r="I77" s="45"/>
      <c r="J77" s="45"/>
      <c r="K77" s="45"/>
      <c r="L77" s="45"/>
      <c r="M77" s="45"/>
      <c r="N77" s="62">
        <v>1</v>
      </c>
      <c r="O77" s="62" t="s">
        <v>904</v>
      </c>
      <c r="P77" s="62" t="s">
        <v>904</v>
      </c>
      <c r="Q77" s="62">
        <v>1</v>
      </c>
      <c r="R77" s="62">
        <v>1</v>
      </c>
      <c r="S77" s="45">
        <v>1</v>
      </c>
      <c r="T77" s="45"/>
      <c r="U77" s="45"/>
      <c r="V77" s="183">
        <v>42644</v>
      </c>
      <c r="W77" s="183"/>
      <c r="X77" s="39" t="s">
        <v>126</v>
      </c>
      <c r="Y77" s="39" t="s">
        <v>1249</v>
      </c>
      <c r="Z77" s="39" t="s">
        <v>127</v>
      </c>
      <c r="AA77" s="39" t="s">
        <v>1736</v>
      </c>
      <c r="AB77" s="45" t="s">
        <v>14</v>
      </c>
      <c r="AC77" s="45" t="s">
        <v>1784</v>
      </c>
      <c r="AD77" s="83" t="s">
        <v>15</v>
      </c>
      <c r="AE77" s="83">
        <v>8</v>
      </c>
      <c r="AF77" s="55">
        <v>7.68</v>
      </c>
      <c r="AG77" s="55">
        <v>8.4</v>
      </c>
      <c r="AH77" s="55">
        <v>7.04</v>
      </c>
      <c r="AI77" s="55">
        <v>10</v>
      </c>
    </row>
    <row r="78" spans="2:35" s="2" customFormat="1" ht="18" customHeight="1" x14ac:dyDescent="0.2">
      <c r="B78" s="62">
        <v>1</v>
      </c>
      <c r="C78" s="62">
        <v>1</v>
      </c>
      <c r="D78" s="62">
        <v>1</v>
      </c>
      <c r="E78" s="62">
        <v>1</v>
      </c>
      <c r="F78" s="62"/>
      <c r="G78" s="62"/>
      <c r="H78" s="62"/>
      <c r="I78" s="62"/>
      <c r="J78" s="62"/>
      <c r="K78" s="62"/>
      <c r="L78" s="62"/>
      <c r="M78" s="62"/>
      <c r="N78" s="62">
        <v>1</v>
      </c>
      <c r="O78" s="62"/>
      <c r="P78" s="62"/>
      <c r="Q78" s="62">
        <v>1</v>
      </c>
      <c r="R78" s="62">
        <v>1</v>
      </c>
      <c r="S78" s="62">
        <v>1</v>
      </c>
      <c r="T78" s="62"/>
      <c r="U78" s="62"/>
      <c r="V78" s="183">
        <v>42278</v>
      </c>
      <c r="W78" s="183"/>
      <c r="X78" s="63" t="s">
        <v>128</v>
      </c>
      <c r="Y78" s="63" t="s">
        <v>1250</v>
      </c>
      <c r="Z78" s="63" t="s">
        <v>129</v>
      </c>
      <c r="AA78" s="63" t="s">
        <v>1737</v>
      </c>
      <c r="AB78" s="64" t="s">
        <v>18</v>
      </c>
      <c r="AC78" s="64" t="s">
        <v>1784</v>
      </c>
      <c r="AD78" s="64" t="s">
        <v>15</v>
      </c>
      <c r="AE78" s="64">
        <v>8</v>
      </c>
      <c r="AF78" s="55">
        <v>7.68</v>
      </c>
      <c r="AG78" s="55">
        <v>8.4</v>
      </c>
      <c r="AH78" s="55">
        <v>7.04</v>
      </c>
      <c r="AI78" s="55">
        <v>10</v>
      </c>
    </row>
    <row r="79" spans="2:35" s="2" customFormat="1" ht="18" customHeight="1" x14ac:dyDescent="0.2">
      <c r="B79" s="62">
        <v>1</v>
      </c>
      <c r="C79" s="62">
        <v>1</v>
      </c>
      <c r="D79" s="62">
        <v>1</v>
      </c>
      <c r="E79" s="62">
        <v>1</v>
      </c>
      <c r="F79" s="62"/>
      <c r="G79" s="62"/>
      <c r="H79" s="62"/>
      <c r="I79" s="62"/>
      <c r="J79" s="62"/>
      <c r="K79" s="62"/>
      <c r="L79" s="62"/>
      <c r="M79" s="62"/>
      <c r="N79" s="62">
        <v>1</v>
      </c>
      <c r="O79" s="62"/>
      <c r="P79" s="62"/>
      <c r="Q79" s="62">
        <v>1</v>
      </c>
      <c r="R79" s="62">
        <v>1</v>
      </c>
      <c r="S79" s="62">
        <v>1</v>
      </c>
      <c r="T79" s="62"/>
      <c r="U79" s="62"/>
      <c r="V79" s="183">
        <v>42278</v>
      </c>
      <c r="W79" s="183"/>
      <c r="X79" s="63" t="s">
        <v>130</v>
      </c>
      <c r="Y79" s="63" t="s">
        <v>1251</v>
      </c>
      <c r="Z79" s="63" t="s">
        <v>131</v>
      </c>
      <c r="AA79" s="63" t="s">
        <v>1735</v>
      </c>
      <c r="AB79" s="64" t="s">
        <v>33</v>
      </c>
      <c r="AC79" s="64" t="s">
        <v>1786</v>
      </c>
      <c r="AD79" s="64" t="s">
        <v>78</v>
      </c>
      <c r="AE79" s="64">
        <v>6</v>
      </c>
      <c r="AF79" s="55">
        <v>5.76</v>
      </c>
      <c r="AG79" s="55">
        <v>6.3</v>
      </c>
      <c r="AH79" s="55">
        <v>5</v>
      </c>
      <c r="AI79" s="55">
        <v>8</v>
      </c>
    </row>
    <row r="80" spans="2:35" s="2" customFormat="1" ht="18" customHeight="1" x14ac:dyDescent="0.2">
      <c r="B80" s="62">
        <v>1</v>
      </c>
      <c r="C80" s="62">
        <v>1</v>
      </c>
      <c r="D80" s="62">
        <v>1</v>
      </c>
      <c r="E80" s="62"/>
      <c r="F80" s="62"/>
      <c r="G80" s="62"/>
      <c r="H80" s="62">
        <v>1</v>
      </c>
      <c r="I80" s="62"/>
      <c r="J80" s="62"/>
      <c r="K80" s="62"/>
      <c r="L80" s="62"/>
      <c r="M80" s="62"/>
      <c r="N80" s="62"/>
      <c r="O80" s="62">
        <v>1</v>
      </c>
      <c r="P80" s="62"/>
      <c r="Q80" s="62">
        <v>1</v>
      </c>
      <c r="R80" s="62">
        <v>1</v>
      </c>
      <c r="S80" s="62"/>
      <c r="T80" s="62">
        <v>1</v>
      </c>
      <c r="U80" s="62"/>
      <c r="V80" s="183">
        <v>42278</v>
      </c>
      <c r="W80" s="183"/>
      <c r="X80" s="63" t="s">
        <v>132</v>
      </c>
      <c r="Y80" s="63" t="s">
        <v>1252</v>
      </c>
      <c r="Z80" s="63" t="s">
        <v>133</v>
      </c>
      <c r="AA80" s="63" t="s">
        <v>1736</v>
      </c>
      <c r="AB80" s="64" t="s">
        <v>10</v>
      </c>
      <c r="AC80" s="64" t="s">
        <v>134</v>
      </c>
      <c r="AD80" s="64" t="s">
        <v>135</v>
      </c>
      <c r="AE80" s="64">
        <v>6</v>
      </c>
      <c r="AF80" s="55">
        <v>5.76</v>
      </c>
      <c r="AG80" s="55">
        <v>6.3</v>
      </c>
      <c r="AH80" s="55">
        <v>5</v>
      </c>
      <c r="AI80" s="55">
        <v>8</v>
      </c>
    </row>
    <row r="81" spans="2:35" s="2" customFormat="1" ht="18" customHeight="1" x14ac:dyDescent="0.2">
      <c r="B81" s="62">
        <v>1</v>
      </c>
      <c r="C81" s="62">
        <v>1</v>
      </c>
      <c r="D81" s="62">
        <v>1</v>
      </c>
      <c r="E81" s="62">
        <v>1</v>
      </c>
      <c r="F81" s="62"/>
      <c r="G81" s="62"/>
      <c r="H81" s="62"/>
      <c r="I81" s="62"/>
      <c r="J81" s="62"/>
      <c r="K81" s="62"/>
      <c r="L81" s="62"/>
      <c r="M81" s="62"/>
      <c r="N81" s="62">
        <v>1</v>
      </c>
      <c r="O81" s="62"/>
      <c r="P81" s="62"/>
      <c r="Q81" s="62">
        <v>1</v>
      </c>
      <c r="R81" s="62">
        <v>1</v>
      </c>
      <c r="S81" s="62">
        <v>1</v>
      </c>
      <c r="T81" s="62"/>
      <c r="U81" s="62"/>
      <c r="V81" s="183">
        <v>42278</v>
      </c>
      <c r="W81" s="183"/>
      <c r="X81" s="63" t="s">
        <v>136</v>
      </c>
      <c r="Y81" s="63" t="s">
        <v>1253</v>
      </c>
      <c r="Z81" s="63" t="s">
        <v>137</v>
      </c>
      <c r="AA81" s="63" t="s">
        <v>1736</v>
      </c>
      <c r="AB81" s="64" t="s">
        <v>10</v>
      </c>
      <c r="AC81" s="64" t="s">
        <v>1784</v>
      </c>
      <c r="AD81" s="64" t="s">
        <v>140</v>
      </c>
      <c r="AE81" s="64">
        <v>6</v>
      </c>
      <c r="AF81" s="55">
        <v>5.76</v>
      </c>
      <c r="AG81" s="55">
        <v>6.3</v>
      </c>
      <c r="AH81" s="55">
        <v>5</v>
      </c>
      <c r="AI81" s="55">
        <v>8</v>
      </c>
    </row>
    <row r="82" spans="2:35" s="2" customFormat="1" ht="18" customHeight="1" x14ac:dyDescent="0.2">
      <c r="B82" s="62">
        <v>1</v>
      </c>
      <c r="C82" s="62">
        <v>1</v>
      </c>
      <c r="D82" s="62">
        <v>1</v>
      </c>
      <c r="E82" s="62">
        <v>1</v>
      </c>
      <c r="F82" s="62"/>
      <c r="G82" s="62"/>
      <c r="H82" s="62"/>
      <c r="I82" s="62"/>
      <c r="J82" s="62"/>
      <c r="K82" s="62"/>
      <c r="L82" s="62"/>
      <c r="M82" s="62"/>
      <c r="N82" s="62">
        <v>1</v>
      </c>
      <c r="O82" s="62"/>
      <c r="P82" s="62"/>
      <c r="Q82" s="62">
        <v>1</v>
      </c>
      <c r="R82" s="62">
        <v>1</v>
      </c>
      <c r="S82" s="62">
        <v>1</v>
      </c>
      <c r="T82" s="62"/>
      <c r="U82" s="62"/>
      <c r="V82" s="183">
        <v>42278</v>
      </c>
      <c r="W82" s="183"/>
      <c r="X82" s="63" t="s">
        <v>138</v>
      </c>
      <c r="Y82" s="63" t="s">
        <v>1254</v>
      </c>
      <c r="Z82" s="63" t="s">
        <v>139</v>
      </c>
      <c r="AA82" s="63" t="s">
        <v>1736</v>
      </c>
      <c r="AB82" s="64" t="s">
        <v>10</v>
      </c>
      <c r="AC82" s="64" t="s">
        <v>1764</v>
      </c>
      <c r="AD82" s="64" t="s">
        <v>140</v>
      </c>
      <c r="AE82" s="64">
        <v>6</v>
      </c>
      <c r="AF82" s="55">
        <v>5.76</v>
      </c>
      <c r="AG82" s="55">
        <v>6.3</v>
      </c>
      <c r="AH82" s="55">
        <v>5</v>
      </c>
      <c r="AI82" s="55">
        <v>8</v>
      </c>
    </row>
    <row r="83" spans="2:35" s="2" customFormat="1" ht="18" customHeight="1" x14ac:dyDescent="0.2">
      <c r="B83" s="62" t="s">
        <v>904</v>
      </c>
      <c r="C83" s="62">
        <v>1</v>
      </c>
      <c r="D83" s="62">
        <v>1</v>
      </c>
      <c r="E83" s="62"/>
      <c r="F83" s="62"/>
      <c r="G83" s="62"/>
      <c r="H83" s="62"/>
      <c r="I83" s="62"/>
      <c r="J83" s="62"/>
      <c r="K83" s="62"/>
      <c r="L83" s="62">
        <v>1</v>
      </c>
      <c r="M83" s="62"/>
      <c r="N83" s="62">
        <v>1</v>
      </c>
      <c r="O83" s="62"/>
      <c r="P83" s="62"/>
      <c r="Q83" s="62"/>
      <c r="R83" s="62">
        <v>1</v>
      </c>
      <c r="S83" s="62"/>
      <c r="T83" s="62"/>
      <c r="U83" s="62"/>
      <c r="V83" s="183">
        <v>42278</v>
      </c>
      <c r="W83" s="183"/>
      <c r="X83" s="63" t="s">
        <v>1029</v>
      </c>
      <c r="Y83" s="63" t="s">
        <v>1087</v>
      </c>
      <c r="Z83" s="63" t="s">
        <v>1119</v>
      </c>
      <c r="AA83" s="63" t="s">
        <v>1737</v>
      </c>
      <c r="AB83" s="64" t="s">
        <v>25</v>
      </c>
      <c r="AC83" s="64" t="s">
        <v>1028</v>
      </c>
      <c r="AD83" s="64" t="s">
        <v>882</v>
      </c>
      <c r="AE83" s="64" t="s">
        <v>1684</v>
      </c>
      <c r="AF83" s="55">
        <v>40</v>
      </c>
      <c r="AG83" s="55">
        <v>63</v>
      </c>
      <c r="AH83" s="55">
        <v>40</v>
      </c>
      <c r="AI83" s="55">
        <v>63</v>
      </c>
    </row>
    <row r="84" spans="2:35" s="2" customFormat="1" ht="18" customHeight="1" x14ac:dyDescent="0.2">
      <c r="B84" s="62">
        <v>1</v>
      </c>
      <c r="C84" s="62">
        <v>1</v>
      </c>
      <c r="D84" s="62">
        <v>1</v>
      </c>
      <c r="E84" s="62">
        <v>1</v>
      </c>
      <c r="F84" s="62"/>
      <c r="G84" s="62"/>
      <c r="H84" s="62"/>
      <c r="I84" s="62"/>
      <c r="J84" s="62"/>
      <c r="K84" s="62"/>
      <c r="L84" s="62"/>
      <c r="M84" s="62"/>
      <c r="N84" s="62">
        <v>1</v>
      </c>
      <c r="O84" s="62"/>
      <c r="P84" s="62"/>
      <c r="Q84" s="62">
        <v>1</v>
      </c>
      <c r="R84" s="62">
        <v>1</v>
      </c>
      <c r="S84" s="62">
        <v>1</v>
      </c>
      <c r="T84" s="62"/>
      <c r="U84" s="62"/>
      <c r="V84" s="183">
        <v>42278</v>
      </c>
      <c r="W84" s="183"/>
      <c r="X84" s="63" t="s">
        <v>141</v>
      </c>
      <c r="Y84" s="63" t="s">
        <v>1263</v>
      </c>
      <c r="Z84" s="63" t="s">
        <v>142</v>
      </c>
      <c r="AA84" s="63" t="s">
        <v>1735</v>
      </c>
      <c r="AB84" s="64" t="s">
        <v>33</v>
      </c>
      <c r="AC84" s="64" t="s">
        <v>1786</v>
      </c>
      <c r="AD84" s="64" t="s">
        <v>11</v>
      </c>
      <c r="AE84" s="64">
        <v>8</v>
      </c>
      <c r="AF84" s="55">
        <v>7.68</v>
      </c>
      <c r="AG84" s="55">
        <v>8.4</v>
      </c>
      <c r="AH84" s="55">
        <v>7.04</v>
      </c>
      <c r="AI84" s="55">
        <v>10</v>
      </c>
    </row>
    <row r="85" spans="2:35" s="2" customFormat="1" ht="18" customHeight="1" x14ac:dyDescent="0.2">
      <c r="B85" s="62">
        <v>1</v>
      </c>
      <c r="C85" s="62">
        <v>1</v>
      </c>
      <c r="D85" s="62">
        <v>1</v>
      </c>
      <c r="E85" s="62">
        <v>1</v>
      </c>
      <c r="F85" s="62"/>
      <c r="G85" s="62"/>
      <c r="H85" s="62"/>
      <c r="I85" s="62"/>
      <c r="J85" s="62"/>
      <c r="K85" s="62"/>
      <c r="L85" s="62"/>
      <c r="M85" s="62"/>
      <c r="N85" s="62">
        <v>1</v>
      </c>
      <c r="O85" s="62"/>
      <c r="P85" s="62"/>
      <c r="Q85" s="62">
        <v>1</v>
      </c>
      <c r="R85" s="62">
        <v>1</v>
      </c>
      <c r="S85" s="62">
        <v>1</v>
      </c>
      <c r="T85" s="62"/>
      <c r="U85" s="62"/>
      <c r="V85" s="183">
        <v>42278</v>
      </c>
      <c r="W85" s="183"/>
      <c r="X85" s="63" t="s">
        <v>143</v>
      </c>
      <c r="Y85" s="63" t="s">
        <v>1264</v>
      </c>
      <c r="Z85" s="63" t="s">
        <v>144</v>
      </c>
      <c r="AA85" s="63" t="s">
        <v>1736</v>
      </c>
      <c r="AB85" s="64" t="s">
        <v>10</v>
      </c>
      <c r="AC85" s="64" t="s">
        <v>1784</v>
      </c>
      <c r="AD85" s="64" t="s">
        <v>78</v>
      </c>
      <c r="AE85" s="64">
        <v>8</v>
      </c>
      <c r="AF85" s="55">
        <v>7.68</v>
      </c>
      <c r="AG85" s="55">
        <v>8.4</v>
      </c>
      <c r="AH85" s="55">
        <v>7.04</v>
      </c>
      <c r="AI85" s="55">
        <v>10</v>
      </c>
    </row>
    <row r="86" spans="2:35" s="2" customFormat="1" ht="18" customHeight="1" x14ac:dyDescent="0.2">
      <c r="B86" s="62">
        <v>1</v>
      </c>
      <c r="C86" s="31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>
        <v>1</v>
      </c>
      <c r="O86" s="62"/>
      <c r="P86" s="62"/>
      <c r="Q86" s="62"/>
      <c r="R86" s="62"/>
      <c r="S86" s="62">
        <v>1</v>
      </c>
      <c r="T86" s="62"/>
      <c r="U86" s="62"/>
      <c r="V86" s="183">
        <v>42278</v>
      </c>
      <c r="W86" s="183"/>
      <c r="X86" s="65" t="s">
        <v>1016</v>
      </c>
      <c r="Y86" s="65" t="s">
        <v>1257</v>
      </c>
      <c r="Z86" s="65" t="s">
        <v>1015</v>
      </c>
      <c r="AA86" s="65" t="s">
        <v>1737</v>
      </c>
      <c r="AB86" s="25" t="s">
        <v>18</v>
      </c>
      <c r="AC86" s="25" t="s">
        <v>1140</v>
      </c>
      <c r="AD86" s="25"/>
      <c r="AE86" s="25"/>
      <c r="AF86" s="20"/>
      <c r="AG86" s="20"/>
      <c r="AH86" s="20"/>
      <c r="AI86" s="20"/>
    </row>
    <row r="87" spans="2:35" s="2" customFormat="1" ht="18" customHeight="1" x14ac:dyDescent="0.2">
      <c r="B87" s="62" t="s">
        <v>904</v>
      </c>
      <c r="C87" s="62">
        <v>1</v>
      </c>
      <c r="D87" s="62">
        <v>1</v>
      </c>
      <c r="E87" s="62">
        <v>1</v>
      </c>
      <c r="F87" s="45">
        <v>1</v>
      </c>
      <c r="G87" s="45"/>
      <c r="H87" s="45"/>
      <c r="I87" s="45"/>
      <c r="J87" s="62"/>
      <c r="K87" s="62"/>
      <c r="L87" s="62"/>
      <c r="M87" s="62"/>
      <c r="N87" s="62"/>
      <c r="O87" s="62"/>
      <c r="P87" s="62">
        <v>1</v>
      </c>
      <c r="Q87" s="62">
        <v>1</v>
      </c>
      <c r="R87" s="62">
        <v>1</v>
      </c>
      <c r="S87" s="62"/>
      <c r="T87" s="45"/>
      <c r="U87" s="62"/>
      <c r="V87" s="183">
        <v>42278</v>
      </c>
      <c r="W87" s="183"/>
      <c r="X87" s="27" t="s">
        <v>145</v>
      </c>
      <c r="Y87" s="27" t="s">
        <v>1256</v>
      </c>
      <c r="Z87" s="27" t="s">
        <v>146</v>
      </c>
      <c r="AA87" s="27" t="s">
        <v>1737</v>
      </c>
      <c r="AB87" s="28" t="s">
        <v>18</v>
      </c>
      <c r="AC87" s="28" t="s">
        <v>1140</v>
      </c>
      <c r="AD87" s="28" t="s">
        <v>147</v>
      </c>
      <c r="AE87" s="28">
        <v>6</v>
      </c>
      <c r="AF87" s="4">
        <v>5.76</v>
      </c>
      <c r="AG87" s="4">
        <v>6.3</v>
      </c>
      <c r="AH87" s="4">
        <v>5</v>
      </c>
      <c r="AI87" s="4">
        <v>8</v>
      </c>
    </row>
    <row r="88" spans="2:35" s="2" customFormat="1" ht="18" customHeight="1" x14ac:dyDescent="0.2">
      <c r="B88" s="62" t="s">
        <v>904</v>
      </c>
      <c r="C88" s="62">
        <v>1</v>
      </c>
      <c r="D88" s="62">
        <v>1</v>
      </c>
      <c r="E88" s="62">
        <v>1</v>
      </c>
      <c r="F88" s="45">
        <v>1</v>
      </c>
      <c r="G88" s="45"/>
      <c r="H88" s="45"/>
      <c r="I88" s="45"/>
      <c r="J88" s="62"/>
      <c r="K88" s="62"/>
      <c r="L88" s="62"/>
      <c r="M88" s="62"/>
      <c r="N88" s="62"/>
      <c r="O88" s="62"/>
      <c r="P88" s="62">
        <v>1</v>
      </c>
      <c r="Q88" s="62">
        <v>1</v>
      </c>
      <c r="R88" s="62">
        <v>1</v>
      </c>
      <c r="S88" s="62"/>
      <c r="T88" s="45"/>
      <c r="U88" s="62"/>
      <c r="V88" s="183">
        <v>42278</v>
      </c>
      <c r="W88" s="183"/>
      <c r="X88" s="27" t="s">
        <v>148</v>
      </c>
      <c r="Y88" s="27" t="s">
        <v>1258</v>
      </c>
      <c r="Z88" s="27" t="s">
        <v>149</v>
      </c>
      <c r="AA88" s="27" t="s">
        <v>1737</v>
      </c>
      <c r="AB88" s="28" t="s">
        <v>18</v>
      </c>
      <c r="AC88" s="28" t="s">
        <v>1140</v>
      </c>
      <c r="AD88" s="28" t="s">
        <v>11</v>
      </c>
      <c r="AE88" s="28">
        <v>23.8</v>
      </c>
      <c r="AF88" s="4">
        <v>22.85</v>
      </c>
      <c r="AG88" s="4">
        <v>24.99</v>
      </c>
      <c r="AH88" s="4">
        <v>20</v>
      </c>
      <c r="AI88" s="4">
        <v>31</v>
      </c>
    </row>
    <row r="89" spans="2:35" s="2" customFormat="1" ht="18" customHeight="1" x14ac:dyDescent="0.2">
      <c r="B89" s="62">
        <v>1</v>
      </c>
      <c r="C89" s="62">
        <v>1</v>
      </c>
      <c r="D89" s="62">
        <v>1</v>
      </c>
      <c r="E89" s="62">
        <v>1</v>
      </c>
      <c r="F89" s="62"/>
      <c r="G89" s="62"/>
      <c r="H89" s="62"/>
      <c r="I89" s="62"/>
      <c r="J89" s="62"/>
      <c r="K89" s="62"/>
      <c r="L89" s="62"/>
      <c r="M89" s="62"/>
      <c r="N89" s="62">
        <v>1</v>
      </c>
      <c r="O89" s="62"/>
      <c r="P89" s="62"/>
      <c r="Q89" s="62">
        <v>1</v>
      </c>
      <c r="R89" s="62">
        <v>1</v>
      </c>
      <c r="S89" s="62">
        <v>1</v>
      </c>
      <c r="T89" s="62"/>
      <c r="U89" s="62"/>
      <c r="V89" s="183">
        <v>42278</v>
      </c>
      <c r="W89" s="183"/>
      <c r="X89" s="63" t="s">
        <v>150</v>
      </c>
      <c r="Y89" s="63" t="s">
        <v>1265</v>
      </c>
      <c r="Z89" s="63" t="s">
        <v>151</v>
      </c>
      <c r="AA89" s="63" t="s">
        <v>1737</v>
      </c>
      <c r="AB89" s="64" t="s">
        <v>25</v>
      </c>
      <c r="AC89" s="64" t="s">
        <v>1785</v>
      </c>
      <c r="AD89" s="64" t="s">
        <v>152</v>
      </c>
      <c r="AE89" s="64">
        <v>6</v>
      </c>
      <c r="AF89" s="55">
        <v>5.76</v>
      </c>
      <c r="AG89" s="55">
        <v>6.3</v>
      </c>
      <c r="AH89" s="55">
        <v>5</v>
      </c>
      <c r="AI89" s="55">
        <v>8</v>
      </c>
    </row>
    <row r="90" spans="2:35" s="2" customFormat="1" ht="18" customHeight="1" x14ac:dyDescent="0.2">
      <c r="B90" s="62">
        <v>1</v>
      </c>
      <c r="C90" s="62">
        <v>1</v>
      </c>
      <c r="D90" s="62">
        <v>1</v>
      </c>
      <c r="E90" s="62">
        <v>1</v>
      </c>
      <c r="F90" s="62"/>
      <c r="G90" s="62"/>
      <c r="H90" s="62"/>
      <c r="I90" s="62"/>
      <c r="J90" s="62"/>
      <c r="K90" s="62"/>
      <c r="L90" s="62"/>
      <c r="M90" s="62"/>
      <c r="N90" s="62">
        <v>1</v>
      </c>
      <c r="O90" s="62"/>
      <c r="P90" s="62"/>
      <c r="Q90" s="62">
        <v>1</v>
      </c>
      <c r="R90" s="62">
        <v>1</v>
      </c>
      <c r="S90" s="62">
        <v>1</v>
      </c>
      <c r="T90" s="62"/>
      <c r="U90" s="62"/>
      <c r="V90" s="183">
        <v>42278</v>
      </c>
      <c r="W90" s="183"/>
      <c r="X90" s="63" t="s">
        <v>153</v>
      </c>
      <c r="Y90" s="63" t="s">
        <v>1259</v>
      </c>
      <c r="Z90" s="63" t="s">
        <v>154</v>
      </c>
      <c r="AA90" s="63" t="s">
        <v>1737</v>
      </c>
      <c r="AB90" s="64" t="s">
        <v>25</v>
      </c>
      <c r="AC90" s="64" t="s">
        <v>1785</v>
      </c>
      <c r="AD90" s="64" t="s">
        <v>155</v>
      </c>
      <c r="AE90" s="64">
        <v>6</v>
      </c>
      <c r="AF90" s="55">
        <v>5.76</v>
      </c>
      <c r="AG90" s="55">
        <v>6.3</v>
      </c>
      <c r="AH90" s="55">
        <v>5</v>
      </c>
      <c r="AI90" s="55">
        <v>8</v>
      </c>
    </row>
    <row r="91" spans="2:35" s="2" customFormat="1" ht="18" customHeight="1" x14ac:dyDescent="0.2">
      <c r="B91" s="62">
        <v>1</v>
      </c>
      <c r="C91" s="62">
        <v>1</v>
      </c>
      <c r="D91" s="62">
        <v>1</v>
      </c>
      <c r="E91" s="62">
        <v>1</v>
      </c>
      <c r="F91" s="62"/>
      <c r="G91" s="62"/>
      <c r="H91" s="62"/>
      <c r="I91" s="62"/>
      <c r="J91" s="62"/>
      <c r="K91" s="62"/>
      <c r="L91" s="62"/>
      <c r="M91" s="62"/>
      <c r="N91" s="62">
        <v>1</v>
      </c>
      <c r="O91" s="62"/>
      <c r="P91" s="62"/>
      <c r="Q91" s="62">
        <v>1</v>
      </c>
      <c r="R91" s="62">
        <v>1</v>
      </c>
      <c r="S91" s="62">
        <v>1</v>
      </c>
      <c r="T91" s="62"/>
      <c r="U91" s="62"/>
      <c r="V91" s="183">
        <v>42278</v>
      </c>
      <c r="W91" s="183"/>
      <c r="X91" s="63" t="s">
        <v>156</v>
      </c>
      <c r="Y91" s="63" t="s">
        <v>1260</v>
      </c>
      <c r="Z91" s="63" t="s">
        <v>157</v>
      </c>
      <c r="AA91" s="63" t="s">
        <v>1737</v>
      </c>
      <c r="AB91" s="64" t="s">
        <v>25</v>
      </c>
      <c r="AC91" s="64" t="s">
        <v>1785</v>
      </c>
      <c r="AD91" s="64" t="s">
        <v>11</v>
      </c>
      <c r="AE91" s="64">
        <v>7</v>
      </c>
      <c r="AF91" s="55">
        <v>6.72</v>
      </c>
      <c r="AG91" s="55">
        <v>7.35</v>
      </c>
      <c r="AH91" s="55">
        <v>6.16</v>
      </c>
      <c r="AI91" s="55">
        <v>8.9600000000000009</v>
      </c>
    </row>
    <row r="92" spans="2:35" s="2" customFormat="1" ht="18" customHeight="1" x14ac:dyDescent="0.2">
      <c r="B92" s="62">
        <v>1</v>
      </c>
      <c r="C92" s="62">
        <v>1</v>
      </c>
      <c r="D92" s="62">
        <v>1</v>
      </c>
      <c r="E92" s="62">
        <v>1</v>
      </c>
      <c r="F92" s="62"/>
      <c r="G92" s="62"/>
      <c r="H92" s="62"/>
      <c r="I92" s="62"/>
      <c r="J92" s="62"/>
      <c r="K92" s="62"/>
      <c r="L92" s="62"/>
      <c r="M92" s="62"/>
      <c r="N92" s="62">
        <v>1</v>
      </c>
      <c r="O92" s="62"/>
      <c r="P92" s="62"/>
      <c r="Q92" s="62">
        <v>1</v>
      </c>
      <c r="R92" s="62">
        <v>1</v>
      </c>
      <c r="S92" s="62">
        <v>1</v>
      </c>
      <c r="T92" s="62"/>
      <c r="U92" s="62"/>
      <c r="V92" s="183">
        <v>42278</v>
      </c>
      <c r="W92" s="183"/>
      <c r="X92" s="63" t="s">
        <v>158</v>
      </c>
      <c r="Y92" s="63" t="s">
        <v>1261</v>
      </c>
      <c r="Z92" s="63" t="s">
        <v>159</v>
      </c>
      <c r="AA92" s="63" t="s">
        <v>1735</v>
      </c>
      <c r="AB92" s="64" t="s">
        <v>33</v>
      </c>
      <c r="AC92" s="64" t="s">
        <v>1786</v>
      </c>
      <c r="AD92" s="64" t="s">
        <v>6</v>
      </c>
      <c r="AE92" s="64">
        <v>16</v>
      </c>
      <c r="AF92" s="55">
        <v>15.36</v>
      </c>
      <c r="AG92" s="55">
        <v>16.8</v>
      </c>
      <c r="AH92" s="55">
        <v>14.08</v>
      </c>
      <c r="AI92" s="55">
        <v>20.48</v>
      </c>
    </row>
    <row r="93" spans="2:35" s="2" customFormat="1" ht="18" customHeight="1" x14ac:dyDescent="0.2">
      <c r="B93" s="62">
        <v>1</v>
      </c>
      <c r="C93" s="62">
        <v>1</v>
      </c>
      <c r="D93" s="62">
        <v>1</v>
      </c>
      <c r="E93" s="62">
        <v>1</v>
      </c>
      <c r="F93" s="62"/>
      <c r="G93" s="62"/>
      <c r="H93" s="62"/>
      <c r="I93" s="62"/>
      <c r="J93" s="62"/>
      <c r="K93" s="62"/>
      <c r="L93" s="62"/>
      <c r="M93" s="62"/>
      <c r="N93" s="62">
        <v>1</v>
      </c>
      <c r="O93" s="62"/>
      <c r="P93" s="62"/>
      <c r="Q93" s="62">
        <v>1</v>
      </c>
      <c r="R93" s="62">
        <v>1</v>
      </c>
      <c r="S93" s="62">
        <v>1</v>
      </c>
      <c r="T93" s="62"/>
      <c r="U93" s="62"/>
      <c r="V93" s="183">
        <v>42278</v>
      </c>
      <c r="W93" s="183"/>
      <c r="X93" s="63" t="s">
        <v>160</v>
      </c>
      <c r="Y93" s="63" t="s">
        <v>1262</v>
      </c>
      <c r="Z93" s="63" t="s">
        <v>161</v>
      </c>
      <c r="AA93" s="63" t="s">
        <v>1735</v>
      </c>
      <c r="AB93" s="64" t="s">
        <v>33</v>
      </c>
      <c r="AC93" s="64" t="s">
        <v>1026</v>
      </c>
      <c r="AD93" s="64" t="s">
        <v>78</v>
      </c>
      <c r="AE93" s="64">
        <v>6</v>
      </c>
      <c r="AF93" s="55">
        <v>5.76</v>
      </c>
      <c r="AG93" s="55">
        <v>6.3</v>
      </c>
      <c r="AH93" s="55">
        <v>5</v>
      </c>
      <c r="AI93" s="55">
        <v>8</v>
      </c>
    </row>
    <row r="94" spans="2:35" s="6" customFormat="1" ht="18" customHeight="1" x14ac:dyDescent="0.2">
      <c r="B94" s="62">
        <v>1</v>
      </c>
      <c r="C94" s="31" t="s">
        <v>904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>
        <v>1</v>
      </c>
      <c r="O94" s="62"/>
      <c r="P94" s="62"/>
      <c r="Q94" s="62"/>
      <c r="R94" s="62"/>
      <c r="S94" s="62">
        <v>1</v>
      </c>
      <c r="T94" s="62"/>
      <c r="U94" s="62"/>
      <c r="V94" s="183">
        <v>42278</v>
      </c>
      <c r="W94" s="183"/>
      <c r="X94" s="65" t="s">
        <v>955</v>
      </c>
      <c r="Y94" s="65" t="s">
        <v>1266</v>
      </c>
      <c r="Z94" s="65" t="s">
        <v>956</v>
      </c>
      <c r="AA94" s="65" t="s">
        <v>1736</v>
      </c>
      <c r="AB94" s="25" t="s">
        <v>14</v>
      </c>
      <c r="AC94" s="25" t="s">
        <v>1784</v>
      </c>
      <c r="AD94" s="25"/>
      <c r="AE94" s="25"/>
      <c r="AF94" s="20"/>
      <c r="AG94" s="20"/>
      <c r="AH94" s="20"/>
      <c r="AI94" s="20"/>
    </row>
    <row r="95" spans="2:35" s="2" customFormat="1" ht="18" customHeight="1" x14ac:dyDescent="0.2">
      <c r="B95" s="62"/>
      <c r="C95" s="62">
        <v>1</v>
      </c>
      <c r="D95" s="62">
        <v>1</v>
      </c>
      <c r="E95" s="62">
        <v>1</v>
      </c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>
        <v>1</v>
      </c>
      <c r="Q95" s="62">
        <v>1</v>
      </c>
      <c r="R95" s="62">
        <v>1</v>
      </c>
      <c r="S95" s="62"/>
      <c r="T95" s="62"/>
      <c r="U95" s="62"/>
      <c r="V95" s="183">
        <v>42278</v>
      </c>
      <c r="W95" s="183"/>
      <c r="X95" s="66" t="s">
        <v>162</v>
      </c>
      <c r="Y95" s="66" t="s">
        <v>1267</v>
      </c>
      <c r="Z95" s="66" t="s">
        <v>163</v>
      </c>
      <c r="AA95" s="66" t="s">
        <v>1736</v>
      </c>
      <c r="AB95" s="59" t="s">
        <v>14</v>
      </c>
      <c r="AC95" s="59" t="s">
        <v>1784</v>
      </c>
      <c r="AD95" s="59" t="s">
        <v>155</v>
      </c>
      <c r="AE95" s="59">
        <v>6</v>
      </c>
      <c r="AF95" s="3">
        <v>5.76</v>
      </c>
      <c r="AG95" s="3">
        <v>6.3</v>
      </c>
      <c r="AH95" s="3">
        <v>5</v>
      </c>
      <c r="AI95" s="3">
        <v>8</v>
      </c>
    </row>
    <row r="96" spans="2:35" s="2" customFormat="1" ht="18" customHeight="1" x14ac:dyDescent="0.2">
      <c r="B96" s="62"/>
      <c r="C96" s="62">
        <v>1</v>
      </c>
      <c r="D96" s="62">
        <v>1</v>
      </c>
      <c r="E96" s="62">
        <v>1</v>
      </c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>
        <v>1</v>
      </c>
      <c r="Q96" s="62">
        <v>1</v>
      </c>
      <c r="R96" s="62">
        <v>1</v>
      </c>
      <c r="S96" s="62"/>
      <c r="T96" s="62"/>
      <c r="U96" s="62"/>
      <c r="V96" s="183">
        <v>42278</v>
      </c>
      <c r="W96" s="183"/>
      <c r="X96" s="66" t="s">
        <v>164</v>
      </c>
      <c r="Y96" s="66" t="s">
        <v>1268</v>
      </c>
      <c r="Z96" s="66" t="s">
        <v>165</v>
      </c>
      <c r="AA96" s="66" t="s">
        <v>1736</v>
      </c>
      <c r="AB96" s="59" t="s">
        <v>14</v>
      </c>
      <c r="AC96" s="59" t="s">
        <v>1784</v>
      </c>
      <c r="AD96" s="59" t="s">
        <v>41</v>
      </c>
      <c r="AE96" s="59">
        <v>6</v>
      </c>
      <c r="AF96" s="3">
        <v>5.76</v>
      </c>
      <c r="AG96" s="3">
        <v>6.3</v>
      </c>
      <c r="AH96" s="3">
        <v>5</v>
      </c>
      <c r="AI96" s="3">
        <v>8</v>
      </c>
    </row>
    <row r="97" spans="2:35" s="2" customFormat="1" ht="18" customHeight="1" x14ac:dyDescent="0.2">
      <c r="B97" s="62"/>
      <c r="C97" s="62">
        <v>1</v>
      </c>
      <c r="D97" s="62">
        <v>1</v>
      </c>
      <c r="E97" s="62">
        <v>1</v>
      </c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>
        <v>1</v>
      </c>
      <c r="Q97" s="62">
        <v>1</v>
      </c>
      <c r="R97" s="62">
        <v>1</v>
      </c>
      <c r="S97" s="62"/>
      <c r="T97" s="62"/>
      <c r="U97" s="62"/>
      <c r="V97" s="183">
        <v>42278</v>
      </c>
      <c r="W97" s="183"/>
      <c r="X97" s="66" t="s">
        <v>166</v>
      </c>
      <c r="Y97" s="66" t="s">
        <v>1270</v>
      </c>
      <c r="Z97" s="44" t="s">
        <v>957</v>
      </c>
      <c r="AA97" s="44" t="s">
        <v>1736</v>
      </c>
      <c r="AB97" s="59" t="s">
        <v>14</v>
      </c>
      <c r="AC97" s="59" t="s">
        <v>1784</v>
      </c>
      <c r="AD97" s="59" t="s">
        <v>11</v>
      </c>
      <c r="AE97" s="46">
        <v>20</v>
      </c>
      <c r="AF97" s="72">
        <v>19.2</v>
      </c>
      <c r="AG97" s="72">
        <v>21</v>
      </c>
      <c r="AH97" s="72">
        <v>17.600000000000001</v>
      </c>
      <c r="AI97" s="72">
        <v>25</v>
      </c>
    </row>
    <row r="98" spans="2:35" s="2" customFormat="1" ht="18" customHeight="1" x14ac:dyDescent="0.2">
      <c r="B98" s="62">
        <v>1</v>
      </c>
      <c r="C98" s="62">
        <v>1</v>
      </c>
      <c r="D98" s="62">
        <v>1</v>
      </c>
      <c r="E98" s="62">
        <v>1</v>
      </c>
      <c r="F98" s="62">
        <v>1</v>
      </c>
      <c r="G98" s="62"/>
      <c r="H98" s="62"/>
      <c r="I98" s="62"/>
      <c r="J98" s="62"/>
      <c r="K98" s="62"/>
      <c r="L98" s="62"/>
      <c r="M98" s="62"/>
      <c r="N98" s="62"/>
      <c r="O98" s="45">
        <v>1</v>
      </c>
      <c r="P98" s="62"/>
      <c r="Q98" s="62">
        <v>1</v>
      </c>
      <c r="R98" s="62">
        <v>1</v>
      </c>
      <c r="S98" s="62">
        <v>1</v>
      </c>
      <c r="T98" s="62"/>
      <c r="U98" s="62"/>
      <c r="V98" s="183">
        <v>42278</v>
      </c>
      <c r="W98" s="183"/>
      <c r="X98" s="63" t="s">
        <v>167</v>
      </c>
      <c r="Y98" s="63" t="s">
        <v>1269</v>
      </c>
      <c r="Z98" s="63" t="s">
        <v>168</v>
      </c>
      <c r="AA98" s="63" t="s">
        <v>1736</v>
      </c>
      <c r="AB98" s="64" t="s">
        <v>14</v>
      </c>
      <c r="AC98" s="64" t="s">
        <v>1784</v>
      </c>
      <c r="AD98" s="64" t="s">
        <v>11</v>
      </c>
      <c r="AE98" s="64">
        <v>28.2</v>
      </c>
      <c r="AF98" s="55">
        <v>27</v>
      </c>
      <c r="AG98" s="55">
        <v>29.4</v>
      </c>
      <c r="AH98" s="55">
        <v>25</v>
      </c>
      <c r="AI98" s="55">
        <v>36</v>
      </c>
    </row>
    <row r="99" spans="2:35" s="2" customFormat="1" ht="18" customHeight="1" x14ac:dyDescent="0.2">
      <c r="B99" s="62">
        <v>1</v>
      </c>
      <c r="C99" s="31" t="s">
        <v>904</v>
      </c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>
        <v>1</v>
      </c>
      <c r="O99" s="62"/>
      <c r="P99" s="62"/>
      <c r="Q99" s="62"/>
      <c r="R99" s="62"/>
      <c r="S99" s="62">
        <v>1</v>
      </c>
      <c r="T99" s="62"/>
      <c r="U99" s="62"/>
      <c r="V99" s="183">
        <v>42278</v>
      </c>
      <c r="W99" s="183"/>
      <c r="X99" s="65" t="s">
        <v>48</v>
      </c>
      <c r="Y99" s="65" t="s">
        <v>1280</v>
      </c>
      <c r="Z99" s="65" t="s">
        <v>49</v>
      </c>
      <c r="AA99" s="65" t="s">
        <v>1735</v>
      </c>
      <c r="AB99" s="25" t="s">
        <v>4</v>
      </c>
      <c r="AC99" s="25" t="s">
        <v>1026</v>
      </c>
      <c r="AD99" s="25"/>
      <c r="AE99" s="25"/>
      <c r="AF99" s="20"/>
      <c r="AG99" s="20"/>
      <c r="AH99" s="20"/>
      <c r="AI99" s="20"/>
    </row>
    <row r="100" spans="2:35" s="2" customFormat="1" ht="18" customHeight="1" x14ac:dyDescent="0.2">
      <c r="B100" s="62"/>
      <c r="C100" s="62">
        <v>1</v>
      </c>
      <c r="D100" s="62">
        <v>1</v>
      </c>
      <c r="E100" s="62">
        <v>1</v>
      </c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>
        <v>1</v>
      </c>
      <c r="Q100" s="62">
        <v>1</v>
      </c>
      <c r="R100" s="62">
        <v>1</v>
      </c>
      <c r="S100" s="62"/>
      <c r="T100" s="62"/>
      <c r="U100" s="62"/>
      <c r="V100" s="183">
        <v>42278</v>
      </c>
      <c r="W100" s="183"/>
      <c r="X100" s="66" t="s">
        <v>50</v>
      </c>
      <c r="Y100" s="66" t="s">
        <v>1639</v>
      </c>
      <c r="Z100" s="66" t="s">
        <v>51</v>
      </c>
      <c r="AA100" s="66" t="s">
        <v>1735</v>
      </c>
      <c r="AB100" s="59" t="s">
        <v>4</v>
      </c>
      <c r="AC100" s="59" t="s">
        <v>1026</v>
      </c>
      <c r="AD100" s="59" t="s">
        <v>41</v>
      </c>
      <c r="AE100" s="59">
        <v>6</v>
      </c>
      <c r="AF100" s="3">
        <v>5.76</v>
      </c>
      <c r="AG100" s="3">
        <v>6.3</v>
      </c>
      <c r="AH100" s="3">
        <v>5</v>
      </c>
      <c r="AI100" s="3">
        <v>8</v>
      </c>
    </row>
    <row r="101" spans="2:35" s="2" customFormat="1" ht="18" customHeight="1" x14ac:dyDescent="0.2">
      <c r="B101" s="62"/>
      <c r="C101" s="62">
        <v>1</v>
      </c>
      <c r="D101" s="62">
        <v>1</v>
      </c>
      <c r="E101" s="62">
        <v>1</v>
      </c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>
        <v>1</v>
      </c>
      <c r="Q101" s="62">
        <v>1</v>
      </c>
      <c r="R101" s="62">
        <v>1</v>
      </c>
      <c r="S101" s="62"/>
      <c r="T101" s="62"/>
      <c r="U101" s="62"/>
      <c r="V101" s="183">
        <v>42278</v>
      </c>
      <c r="W101" s="183"/>
      <c r="X101" s="66" t="s">
        <v>52</v>
      </c>
      <c r="Y101" s="66" t="s">
        <v>1640</v>
      </c>
      <c r="Z101" s="66" t="s">
        <v>53</v>
      </c>
      <c r="AA101" s="66" t="s">
        <v>1735</v>
      </c>
      <c r="AB101" s="59" t="s">
        <v>4</v>
      </c>
      <c r="AC101" s="59" t="s">
        <v>1026</v>
      </c>
      <c r="AD101" s="59" t="s">
        <v>11</v>
      </c>
      <c r="AE101" s="59">
        <v>6</v>
      </c>
      <c r="AF101" s="3">
        <v>5.76</v>
      </c>
      <c r="AG101" s="3">
        <v>6.3</v>
      </c>
      <c r="AH101" s="3">
        <v>5</v>
      </c>
      <c r="AI101" s="3">
        <v>8</v>
      </c>
    </row>
    <row r="102" spans="2:35" s="2" customFormat="1" ht="18" customHeight="1" x14ac:dyDescent="0.2">
      <c r="B102" s="62"/>
      <c r="C102" s="62">
        <v>1</v>
      </c>
      <c r="D102" s="62">
        <v>1</v>
      </c>
      <c r="E102" s="62">
        <v>1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>
        <v>1</v>
      </c>
      <c r="Q102" s="62">
        <v>1</v>
      </c>
      <c r="R102" s="62">
        <v>1</v>
      </c>
      <c r="S102" s="62"/>
      <c r="T102" s="62"/>
      <c r="U102" s="62"/>
      <c r="V102" s="183">
        <v>42278</v>
      </c>
      <c r="W102" s="183"/>
      <c r="X102" s="66" t="s">
        <v>54</v>
      </c>
      <c r="Y102" s="66" t="s">
        <v>1398</v>
      </c>
      <c r="Z102" s="66" t="s">
        <v>55</v>
      </c>
      <c r="AA102" s="66" t="s">
        <v>1735</v>
      </c>
      <c r="AB102" s="59" t="s">
        <v>33</v>
      </c>
      <c r="AC102" s="59" t="s">
        <v>1026</v>
      </c>
      <c r="AD102" s="59" t="s">
        <v>56</v>
      </c>
      <c r="AE102" s="59">
        <v>6</v>
      </c>
      <c r="AF102" s="3">
        <v>5.76</v>
      </c>
      <c r="AG102" s="3">
        <v>6.3</v>
      </c>
      <c r="AH102" s="3">
        <v>5</v>
      </c>
      <c r="AI102" s="3">
        <v>8</v>
      </c>
    </row>
    <row r="103" spans="2:35" s="2" customFormat="1" ht="18" customHeight="1" x14ac:dyDescent="0.2">
      <c r="B103" s="62">
        <v>1</v>
      </c>
      <c r="C103" s="31" t="s">
        <v>904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>
        <v>1</v>
      </c>
      <c r="O103" s="62"/>
      <c r="P103" s="62"/>
      <c r="Q103" s="62"/>
      <c r="R103" s="62"/>
      <c r="S103" s="62">
        <v>1</v>
      </c>
      <c r="T103" s="62"/>
      <c r="U103" s="62"/>
      <c r="V103" s="183">
        <v>42278</v>
      </c>
      <c r="W103" s="183"/>
      <c r="X103" s="65" t="s">
        <v>169</v>
      </c>
      <c r="Y103" s="65" t="s">
        <v>1271</v>
      </c>
      <c r="Z103" s="65" t="s">
        <v>170</v>
      </c>
      <c r="AA103" s="65" t="s">
        <v>1735</v>
      </c>
      <c r="AB103" s="25" t="s">
        <v>33</v>
      </c>
      <c r="AC103" s="25" t="s">
        <v>1026</v>
      </c>
      <c r="AD103" s="25"/>
      <c r="AE103" s="25"/>
      <c r="AF103" s="20"/>
      <c r="AG103" s="20"/>
      <c r="AH103" s="20"/>
      <c r="AI103" s="20"/>
    </row>
    <row r="104" spans="2:35" s="2" customFormat="1" ht="18" customHeight="1" x14ac:dyDescent="0.2">
      <c r="B104" s="62"/>
      <c r="C104" s="62">
        <v>1</v>
      </c>
      <c r="D104" s="62">
        <v>1</v>
      </c>
      <c r="E104" s="62">
        <v>1</v>
      </c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>
        <v>1</v>
      </c>
      <c r="Q104" s="62">
        <v>1</v>
      </c>
      <c r="R104" s="62">
        <v>1</v>
      </c>
      <c r="S104" s="62"/>
      <c r="T104" s="62"/>
      <c r="U104" s="62"/>
      <c r="V104" s="183">
        <v>42278</v>
      </c>
      <c r="W104" s="183"/>
      <c r="X104" s="27" t="s">
        <v>171</v>
      </c>
      <c r="Y104" s="27" t="s">
        <v>1732</v>
      </c>
      <c r="Z104" s="27" t="s">
        <v>172</v>
      </c>
      <c r="AA104" s="27" t="s">
        <v>1735</v>
      </c>
      <c r="AB104" s="28" t="s">
        <v>33</v>
      </c>
      <c r="AC104" s="28" t="s">
        <v>1026</v>
      </c>
      <c r="AD104" s="28"/>
      <c r="AE104" s="28">
        <v>6</v>
      </c>
      <c r="AF104" s="4">
        <v>5.76</v>
      </c>
      <c r="AG104" s="4">
        <v>6.3</v>
      </c>
      <c r="AH104" s="4">
        <v>5</v>
      </c>
      <c r="AI104" s="4">
        <v>8</v>
      </c>
    </row>
    <row r="105" spans="2:35" s="2" customFormat="1" ht="18" customHeight="1" x14ac:dyDescent="0.2">
      <c r="B105" s="62"/>
      <c r="C105" s="62">
        <v>1</v>
      </c>
      <c r="D105" s="62">
        <v>1</v>
      </c>
      <c r="E105" s="62">
        <v>1</v>
      </c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>
        <v>1</v>
      </c>
      <c r="Q105" s="62">
        <v>1</v>
      </c>
      <c r="R105" s="62">
        <v>1</v>
      </c>
      <c r="S105" s="62"/>
      <c r="T105" s="62"/>
      <c r="U105" s="62"/>
      <c r="V105" s="183">
        <v>42278</v>
      </c>
      <c r="W105" s="183"/>
      <c r="X105" s="27" t="s">
        <v>173</v>
      </c>
      <c r="Y105" s="27" t="s">
        <v>1733</v>
      </c>
      <c r="Z105" s="27" t="s">
        <v>174</v>
      </c>
      <c r="AA105" s="27" t="s">
        <v>1735</v>
      </c>
      <c r="AB105" s="28" t="s">
        <v>33</v>
      </c>
      <c r="AC105" s="28" t="s">
        <v>1026</v>
      </c>
      <c r="AD105" s="28" t="s">
        <v>11</v>
      </c>
      <c r="AE105" s="28">
        <v>20</v>
      </c>
      <c r="AF105" s="4">
        <v>19.2</v>
      </c>
      <c r="AG105" s="4">
        <v>21</v>
      </c>
      <c r="AH105" s="4">
        <v>17.600000000000001</v>
      </c>
      <c r="AI105" s="4">
        <v>25</v>
      </c>
    </row>
    <row r="106" spans="2:35" s="2" customFormat="1" ht="18" customHeight="1" x14ac:dyDescent="0.2">
      <c r="B106" s="62">
        <v>1</v>
      </c>
      <c r="C106" s="31" t="s">
        <v>904</v>
      </c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>
        <v>1</v>
      </c>
      <c r="O106" s="62"/>
      <c r="P106" s="62"/>
      <c r="Q106" s="62"/>
      <c r="R106" s="62"/>
      <c r="S106" s="62">
        <v>1</v>
      </c>
      <c r="T106" s="62"/>
      <c r="U106" s="62"/>
      <c r="V106" s="183">
        <v>42278</v>
      </c>
      <c r="W106" s="183"/>
      <c r="X106" s="65" t="s">
        <v>175</v>
      </c>
      <c r="Y106" s="65" t="s">
        <v>1273</v>
      </c>
      <c r="Z106" s="65" t="s">
        <v>176</v>
      </c>
      <c r="AA106" s="65" t="s">
        <v>1735</v>
      </c>
      <c r="AB106" s="25" t="s">
        <v>4</v>
      </c>
      <c r="AC106" s="25" t="s">
        <v>1786</v>
      </c>
      <c r="AD106" s="25"/>
      <c r="AE106" s="25"/>
      <c r="AF106" s="20"/>
      <c r="AG106" s="20"/>
      <c r="AH106" s="20"/>
      <c r="AI106" s="20"/>
    </row>
    <row r="107" spans="2:35" s="2" customFormat="1" ht="18" customHeight="1" x14ac:dyDescent="0.2">
      <c r="B107" s="62"/>
      <c r="C107" s="62">
        <v>1</v>
      </c>
      <c r="D107" s="62">
        <v>1</v>
      </c>
      <c r="E107" s="62">
        <v>1</v>
      </c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>
        <v>1</v>
      </c>
      <c r="Q107" s="62">
        <v>1</v>
      </c>
      <c r="R107" s="62">
        <v>1</v>
      </c>
      <c r="S107" s="62"/>
      <c r="T107" s="62"/>
      <c r="U107" s="62"/>
      <c r="V107" s="183">
        <v>42278</v>
      </c>
      <c r="W107" s="183"/>
      <c r="X107" s="27" t="s">
        <v>177</v>
      </c>
      <c r="Y107" s="27" t="s">
        <v>1272</v>
      </c>
      <c r="Z107" s="27" t="s">
        <v>178</v>
      </c>
      <c r="AA107" s="27" t="s">
        <v>1735</v>
      </c>
      <c r="AB107" s="28" t="s">
        <v>4</v>
      </c>
      <c r="AC107" s="28" t="s">
        <v>1786</v>
      </c>
      <c r="AD107" s="28" t="s">
        <v>15</v>
      </c>
      <c r="AE107" s="28">
        <v>6</v>
      </c>
      <c r="AF107" s="4">
        <v>5.76</v>
      </c>
      <c r="AG107" s="4">
        <v>6.3</v>
      </c>
      <c r="AH107" s="4">
        <v>5</v>
      </c>
      <c r="AI107" s="4">
        <v>8</v>
      </c>
    </row>
    <row r="108" spans="2:35" s="2" customFormat="1" ht="18" customHeight="1" x14ac:dyDescent="0.2">
      <c r="B108" s="62"/>
      <c r="C108" s="62">
        <v>1</v>
      </c>
      <c r="D108" s="62">
        <v>1</v>
      </c>
      <c r="E108" s="62">
        <v>1</v>
      </c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>
        <v>1</v>
      </c>
      <c r="Q108" s="62">
        <v>1</v>
      </c>
      <c r="R108" s="62">
        <v>1</v>
      </c>
      <c r="S108" s="62"/>
      <c r="T108" s="62"/>
      <c r="U108" s="62"/>
      <c r="V108" s="183">
        <v>42278</v>
      </c>
      <c r="W108" s="183"/>
      <c r="X108" s="27" t="s">
        <v>179</v>
      </c>
      <c r="Y108" s="27" t="s">
        <v>1274</v>
      </c>
      <c r="Z108" s="27" t="s">
        <v>180</v>
      </c>
      <c r="AA108" s="27" t="s">
        <v>1735</v>
      </c>
      <c r="AB108" s="28" t="s">
        <v>4</v>
      </c>
      <c r="AC108" s="28" t="s">
        <v>1786</v>
      </c>
      <c r="AD108" s="28" t="s">
        <v>181</v>
      </c>
      <c r="AE108" s="28">
        <v>25</v>
      </c>
      <c r="AF108" s="4">
        <v>24</v>
      </c>
      <c r="AG108" s="4">
        <v>26.25</v>
      </c>
      <c r="AH108" s="4">
        <v>22</v>
      </c>
      <c r="AI108" s="4">
        <v>32</v>
      </c>
    </row>
    <row r="109" spans="2:35" s="2" customFormat="1" ht="18" customHeight="1" x14ac:dyDescent="0.2">
      <c r="B109" s="62" t="s">
        <v>904</v>
      </c>
      <c r="C109" s="62">
        <v>1</v>
      </c>
      <c r="D109" s="62">
        <v>1</v>
      </c>
      <c r="E109" s="62"/>
      <c r="F109" s="62"/>
      <c r="G109" s="62"/>
      <c r="H109" s="62"/>
      <c r="I109" s="62"/>
      <c r="J109" s="62"/>
      <c r="K109" s="62"/>
      <c r="L109" s="62">
        <v>1</v>
      </c>
      <c r="M109" s="62"/>
      <c r="N109" s="62">
        <v>1</v>
      </c>
      <c r="O109" s="62"/>
      <c r="P109" s="62"/>
      <c r="Q109" s="62"/>
      <c r="R109" s="62">
        <v>1</v>
      </c>
      <c r="S109" s="62"/>
      <c r="T109" s="62"/>
      <c r="U109" s="62"/>
      <c r="V109" s="183">
        <v>42278</v>
      </c>
      <c r="W109" s="183"/>
      <c r="X109" s="63" t="s">
        <v>1086</v>
      </c>
      <c r="Y109" s="6" t="s">
        <v>1075</v>
      </c>
      <c r="Z109" s="24" t="s">
        <v>1106</v>
      </c>
      <c r="AA109" s="24" t="s">
        <v>1737</v>
      </c>
      <c r="AB109" s="62" t="s">
        <v>25</v>
      </c>
      <c r="AC109" s="62" t="s">
        <v>1063</v>
      </c>
      <c r="AD109" s="64" t="s">
        <v>882</v>
      </c>
      <c r="AE109" s="62" t="s">
        <v>1064</v>
      </c>
      <c r="AF109" s="56">
        <v>52</v>
      </c>
      <c r="AG109" s="56">
        <v>75</v>
      </c>
      <c r="AH109" s="56">
        <v>52</v>
      </c>
      <c r="AI109" s="56">
        <v>75</v>
      </c>
    </row>
    <row r="110" spans="2:35" s="2" customFormat="1" ht="18" customHeight="1" x14ac:dyDescent="0.2">
      <c r="B110" s="62">
        <v>1</v>
      </c>
      <c r="C110" s="62">
        <v>1</v>
      </c>
      <c r="D110" s="62">
        <v>1</v>
      </c>
      <c r="E110" s="62">
        <v>1</v>
      </c>
      <c r="F110" s="62"/>
      <c r="G110" s="62"/>
      <c r="H110" s="62"/>
      <c r="I110" s="62"/>
      <c r="J110" s="62"/>
      <c r="K110" s="62"/>
      <c r="L110" s="62"/>
      <c r="M110" s="62"/>
      <c r="N110" s="62">
        <v>1</v>
      </c>
      <c r="O110" s="62"/>
      <c r="P110" s="62"/>
      <c r="Q110" s="62">
        <v>1</v>
      </c>
      <c r="R110" s="62">
        <v>1</v>
      </c>
      <c r="S110" s="62">
        <v>1</v>
      </c>
      <c r="T110" s="62"/>
      <c r="U110" s="62"/>
      <c r="V110" s="183">
        <v>42278</v>
      </c>
      <c r="W110" s="183"/>
      <c r="X110" s="63" t="s">
        <v>182</v>
      </c>
      <c r="Y110" s="63" t="s">
        <v>1281</v>
      </c>
      <c r="Z110" s="63" t="s">
        <v>183</v>
      </c>
      <c r="AA110" s="63" t="s">
        <v>1737</v>
      </c>
      <c r="AB110" s="64" t="s">
        <v>25</v>
      </c>
      <c r="AC110" s="64" t="s">
        <v>1784</v>
      </c>
      <c r="AD110" s="64" t="s">
        <v>6</v>
      </c>
      <c r="AE110" s="64">
        <v>8</v>
      </c>
      <c r="AF110" s="55">
        <v>7.68</v>
      </c>
      <c r="AG110" s="55">
        <v>8.4</v>
      </c>
      <c r="AH110" s="55">
        <v>7.04</v>
      </c>
      <c r="AI110" s="55">
        <v>10</v>
      </c>
    </row>
    <row r="111" spans="2:35" s="2" customFormat="1" ht="18" customHeight="1" x14ac:dyDescent="0.2">
      <c r="B111" s="62">
        <v>1</v>
      </c>
      <c r="C111" s="62">
        <v>1</v>
      </c>
      <c r="D111" s="62">
        <v>1</v>
      </c>
      <c r="E111" s="62">
        <v>1</v>
      </c>
      <c r="F111" s="62"/>
      <c r="G111" s="62"/>
      <c r="H111" s="62"/>
      <c r="I111" s="62"/>
      <c r="J111" s="62"/>
      <c r="K111" s="62"/>
      <c r="L111" s="62"/>
      <c r="M111" s="62"/>
      <c r="N111" s="62">
        <v>1</v>
      </c>
      <c r="O111" s="62"/>
      <c r="P111" s="62"/>
      <c r="Q111" s="62">
        <v>1</v>
      </c>
      <c r="R111" s="62">
        <v>1</v>
      </c>
      <c r="S111" s="62">
        <v>1</v>
      </c>
      <c r="T111" s="62"/>
      <c r="U111" s="62"/>
      <c r="V111" s="183">
        <v>42278</v>
      </c>
      <c r="W111" s="183"/>
      <c r="X111" s="63" t="s">
        <v>184</v>
      </c>
      <c r="Y111" s="63" t="s">
        <v>1275</v>
      </c>
      <c r="Z111" s="63" t="s">
        <v>185</v>
      </c>
      <c r="AA111" s="63" t="s">
        <v>1735</v>
      </c>
      <c r="AB111" s="64" t="s">
        <v>4</v>
      </c>
      <c r="AC111" s="64" t="s">
        <v>1027</v>
      </c>
      <c r="AD111" s="64" t="s">
        <v>7</v>
      </c>
      <c r="AE111" s="64">
        <v>10</v>
      </c>
      <c r="AF111" s="55">
        <v>9.6</v>
      </c>
      <c r="AG111" s="55">
        <v>10.5</v>
      </c>
      <c r="AH111" s="55">
        <v>8.8000000000000007</v>
      </c>
      <c r="AI111" s="55">
        <v>12.8</v>
      </c>
    </row>
    <row r="112" spans="2:35" s="2" customFormat="1" ht="18" customHeight="1" x14ac:dyDescent="0.2">
      <c r="B112" s="62">
        <v>1</v>
      </c>
      <c r="C112" s="31" t="s">
        <v>904</v>
      </c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>
        <v>1</v>
      </c>
      <c r="O112" s="62"/>
      <c r="P112" s="62"/>
      <c r="Q112" s="62"/>
      <c r="R112" s="62"/>
      <c r="S112" s="62">
        <v>1</v>
      </c>
      <c r="T112" s="62"/>
      <c r="U112" s="62"/>
      <c r="V112" s="183">
        <v>42278</v>
      </c>
      <c r="W112" s="183"/>
      <c r="X112" s="65" t="s">
        <v>1068</v>
      </c>
      <c r="Y112" s="65" t="s">
        <v>1279</v>
      </c>
      <c r="Z112" s="42" t="s">
        <v>1069</v>
      </c>
      <c r="AA112" s="42"/>
      <c r="AB112" s="25"/>
      <c r="AC112" s="25" t="s">
        <v>1025</v>
      </c>
      <c r="AD112" s="25"/>
      <c r="AE112" s="25"/>
      <c r="AF112" s="20"/>
      <c r="AG112" s="20"/>
      <c r="AH112" s="20"/>
      <c r="AI112" s="20"/>
    </row>
    <row r="113" spans="2:35" s="2" customFormat="1" ht="18" customHeight="1" x14ac:dyDescent="0.2">
      <c r="B113" s="62"/>
      <c r="C113" s="62">
        <v>1</v>
      </c>
      <c r="D113" s="62">
        <v>1</v>
      </c>
      <c r="E113" s="62">
        <v>1</v>
      </c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>
        <v>1</v>
      </c>
      <c r="Q113" s="62">
        <v>1</v>
      </c>
      <c r="R113" s="62">
        <v>1</v>
      </c>
      <c r="S113" s="62"/>
      <c r="T113" s="62"/>
      <c r="U113" s="62"/>
      <c r="V113" s="183">
        <v>42278</v>
      </c>
      <c r="W113" s="183"/>
      <c r="X113" s="66" t="s">
        <v>186</v>
      </c>
      <c r="Y113" s="66" t="s">
        <v>1276</v>
      </c>
      <c r="Z113" s="44" t="s">
        <v>187</v>
      </c>
      <c r="AA113" s="44" t="s">
        <v>1735</v>
      </c>
      <c r="AB113" s="59" t="s">
        <v>4</v>
      </c>
      <c r="AC113" s="59" t="s">
        <v>1025</v>
      </c>
      <c r="AD113" s="59" t="s">
        <v>7</v>
      </c>
      <c r="AE113" s="59">
        <v>6</v>
      </c>
      <c r="AF113" s="3">
        <v>5.76</v>
      </c>
      <c r="AG113" s="3">
        <v>6.3</v>
      </c>
      <c r="AH113" s="3">
        <v>5</v>
      </c>
      <c r="AI113" s="3">
        <v>8</v>
      </c>
    </row>
    <row r="114" spans="2:35" s="2" customFormat="1" ht="18" customHeight="1" x14ac:dyDescent="0.2">
      <c r="B114" s="62"/>
      <c r="C114" s="62">
        <v>1</v>
      </c>
      <c r="D114" s="62">
        <v>1</v>
      </c>
      <c r="E114" s="62">
        <v>1</v>
      </c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>
        <v>1</v>
      </c>
      <c r="Q114" s="62">
        <v>1</v>
      </c>
      <c r="R114" s="62">
        <v>1</v>
      </c>
      <c r="S114" s="62"/>
      <c r="T114" s="62"/>
      <c r="U114" s="62"/>
      <c r="V114" s="183">
        <v>42278</v>
      </c>
      <c r="W114" s="183"/>
      <c r="X114" s="66" t="s">
        <v>188</v>
      </c>
      <c r="Y114" s="66" t="s">
        <v>1277</v>
      </c>
      <c r="Z114" s="66" t="s">
        <v>988</v>
      </c>
      <c r="AA114" s="66" t="s">
        <v>1735</v>
      </c>
      <c r="AB114" s="59" t="s">
        <v>4</v>
      </c>
      <c r="AC114" s="59" t="s">
        <v>1025</v>
      </c>
      <c r="AD114" s="59" t="s">
        <v>11</v>
      </c>
      <c r="AE114" s="59">
        <v>10</v>
      </c>
      <c r="AF114" s="3">
        <v>9.6</v>
      </c>
      <c r="AG114" s="3">
        <v>10.5</v>
      </c>
      <c r="AH114" s="3">
        <v>8.8000000000000007</v>
      </c>
      <c r="AI114" s="3">
        <v>12.8</v>
      </c>
    </row>
    <row r="115" spans="2:35" s="2" customFormat="1" ht="18" customHeight="1" x14ac:dyDescent="0.2">
      <c r="B115" s="62"/>
      <c r="C115" s="45"/>
      <c r="D115" s="62"/>
      <c r="E115" s="45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>
        <v>1</v>
      </c>
      <c r="Q115" s="62"/>
      <c r="R115" s="62"/>
      <c r="S115" s="45"/>
      <c r="T115" s="62"/>
      <c r="U115" s="62"/>
      <c r="V115" s="183">
        <v>42278</v>
      </c>
      <c r="W115" s="183"/>
      <c r="X115" s="66" t="s">
        <v>188</v>
      </c>
      <c r="Y115" s="66" t="s">
        <v>1277</v>
      </c>
      <c r="Z115" s="66" t="s">
        <v>989</v>
      </c>
      <c r="AA115" s="66" t="s">
        <v>1735</v>
      </c>
      <c r="AB115" s="59" t="s">
        <v>4</v>
      </c>
      <c r="AC115" s="59" t="s">
        <v>1025</v>
      </c>
      <c r="AD115" s="59" t="s">
        <v>11</v>
      </c>
      <c r="AE115" s="59">
        <v>12</v>
      </c>
      <c r="AF115" s="3">
        <v>11.5</v>
      </c>
      <c r="AG115" s="3">
        <v>12.6</v>
      </c>
      <c r="AH115" s="3">
        <v>10.5</v>
      </c>
      <c r="AI115" s="3">
        <v>15.4</v>
      </c>
    </row>
    <row r="116" spans="2:35" s="2" customFormat="1" ht="18" customHeight="1" x14ac:dyDescent="0.2">
      <c r="B116" s="62"/>
      <c r="C116" s="45">
        <v>1</v>
      </c>
      <c r="D116" s="62">
        <v>1</v>
      </c>
      <c r="E116" s="45">
        <v>1</v>
      </c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>
        <v>1</v>
      </c>
      <c r="Q116" s="62">
        <v>1</v>
      </c>
      <c r="R116" s="62">
        <v>1</v>
      </c>
      <c r="S116" s="45"/>
      <c r="T116" s="62"/>
      <c r="U116" s="62"/>
      <c r="V116" s="183">
        <v>42705</v>
      </c>
      <c r="W116" s="183"/>
      <c r="X116" s="66" t="s">
        <v>1695</v>
      </c>
      <c r="Y116" s="66" t="s">
        <v>1696</v>
      </c>
      <c r="Z116" s="66" t="s">
        <v>1697</v>
      </c>
      <c r="AA116" s="66" t="s">
        <v>1735</v>
      </c>
      <c r="AB116" s="59" t="s">
        <v>4</v>
      </c>
      <c r="AC116" s="59" t="s">
        <v>1025</v>
      </c>
      <c r="AD116" s="59" t="s">
        <v>1145</v>
      </c>
      <c r="AE116" s="59">
        <v>6</v>
      </c>
      <c r="AF116" s="3">
        <v>5.8</v>
      </c>
      <c r="AG116" s="3">
        <v>6.3</v>
      </c>
      <c r="AH116" s="3">
        <v>5</v>
      </c>
      <c r="AI116" s="3">
        <v>8</v>
      </c>
    </row>
    <row r="117" spans="2:35" s="2" customFormat="1" ht="18" customHeight="1" x14ac:dyDescent="0.2">
      <c r="B117" s="62"/>
      <c r="C117" s="62">
        <v>1</v>
      </c>
      <c r="D117" s="62">
        <v>1</v>
      </c>
      <c r="E117" s="62">
        <v>1</v>
      </c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>
        <v>1</v>
      </c>
      <c r="Q117" s="62">
        <v>1</v>
      </c>
      <c r="R117" s="62">
        <v>1</v>
      </c>
      <c r="S117" s="62"/>
      <c r="T117" s="62"/>
      <c r="U117" s="62"/>
      <c r="V117" s="183">
        <v>42278</v>
      </c>
      <c r="W117" s="183"/>
      <c r="X117" s="66" t="s">
        <v>684</v>
      </c>
      <c r="Y117" s="66" t="s">
        <v>1553</v>
      </c>
      <c r="Z117" s="66" t="s">
        <v>685</v>
      </c>
      <c r="AA117" s="66" t="s">
        <v>1735</v>
      </c>
      <c r="AB117" s="59" t="s">
        <v>4</v>
      </c>
      <c r="AC117" s="59" t="s">
        <v>1025</v>
      </c>
      <c r="AD117" s="59" t="s">
        <v>140</v>
      </c>
      <c r="AE117" s="59">
        <v>6</v>
      </c>
      <c r="AF117" s="3">
        <v>5.76</v>
      </c>
      <c r="AG117" s="3">
        <v>6.3</v>
      </c>
      <c r="AH117" s="3">
        <v>5</v>
      </c>
      <c r="AI117" s="3">
        <v>8</v>
      </c>
    </row>
    <row r="118" spans="2:35" s="2" customFormat="1" ht="18" customHeight="1" x14ac:dyDescent="0.2">
      <c r="B118" s="62"/>
      <c r="C118" s="62">
        <v>1</v>
      </c>
      <c r="D118" s="62">
        <v>1</v>
      </c>
      <c r="E118" s="62">
        <v>1</v>
      </c>
      <c r="F118" s="62"/>
      <c r="G118" s="62"/>
      <c r="H118" s="62"/>
      <c r="I118" s="62"/>
      <c r="J118" s="62"/>
      <c r="K118" s="62"/>
      <c r="L118" s="62"/>
      <c r="M118" s="62"/>
      <c r="N118" s="62" t="s">
        <v>904</v>
      </c>
      <c r="O118" s="62"/>
      <c r="P118" s="62">
        <v>1</v>
      </c>
      <c r="Q118" s="62">
        <v>1</v>
      </c>
      <c r="R118" s="62">
        <v>1</v>
      </c>
      <c r="S118" s="62"/>
      <c r="T118" s="62"/>
      <c r="U118" s="62"/>
      <c r="V118" s="183">
        <v>42278</v>
      </c>
      <c r="W118" s="183"/>
      <c r="X118" s="44" t="s">
        <v>1160</v>
      </c>
      <c r="Y118" s="66" t="s">
        <v>1291</v>
      </c>
      <c r="Z118" s="44" t="s">
        <v>204</v>
      </c>
      <c r="AA118" s="44" t="s">
        <v>1737</v>
      </c>
      <c r="AB118" s="59" t="s">
        <v>25</v>
      </c>
      <c r="AC118" s="59" t="s">
        <v>1025</v>
      </c>
      <c r="AD118" s="59" t="s">
        <v>11</v>
      </c>
      <c r="AE118" s="59">
        <v>22</v>
      </c>
      <c r="AF118" s="3">
        <v>21.1</v>
      </c>
      <c r="AG118" s="3">
        <v>23.1</v>
      </c>
      <c r="AH118" s="3">
        <v>19.3</v>
      </c>
      <c r="AI118" s="3">
        <v>28</v>
      </c>
    </row>
    <row r="119" spans="2:35" s="2" customFormat="1" ht="18" customHeight="1" x14ac:dyDescent="0.2">
      <c r="B119" s="62"/>
      <c r="C119" s="62">
        <v>1</v>
      </c>
      <c r="D119" s="62">
        <v>1</v>
      </c>
      <c r="E119" s="62">
        <v>1</v>
      </c>
      <c r="F119" s="62"/>
      <c r="G119" s="62"/>
      <c r="H119" s="62"/>
      <c r="I119" s="62"/>
      <c r="J119" s="62"/>
      <c r="K119" s="62"/>
      <c r="L119" s="62"/>
      <c r="M119" s="62"/>
      <c r="N119" s="62" t="s">
        <v>904</v>
      </c>
      <c r="O119" s="62"/>
      <c r="P119" s="62">
        <v>1</v>
      </c>
      <c r="Q119" s="62">
        <v>1</v>
      </c>
      <c r="R119" s="62">
        <v>1</v>
      </c>
      <c r="S119" s="62"/>
      <c r="T119" s="62"/>
      <c r="U119" s="62"/>
      <c r="V119" s="183">
        <v>42278</v>
      </c>
      <c r="W119" s="183"/>
      <c r="X119" s="44" t="s">
        <v>1160</v>
      </c>
      <c r="Y119" s="66" t="s">
        <v>1291</v>
      </c>
      <c r="Z119" s="66" t="s">
        <v>205</v>
      </c>
      <c r="AA119" s="66" t="s">
        <v>1737</v>
      </c>
      <c r="AB119" s="59" t="s">
        <v>25</v>
      </c>
      <c r="AC119" s="59" t="s">
        <v>1025</v>
      </c>
      <c r="AD119" s="59" t="s">
        <v>938</v>
      </c>
      <c r="AE119" s="59">
        <v>8</v>
      </c>
      <c r="AF119" s="3">
        <v>7.68</v>
      </c>
      <c r="AG119" s="3">
        <v>8.4</v>
      </c>
      <c r="AH119" s="3">
        <v>7.04</v>
      </c>
      <c r="AI119" s="3">
        <v>10</v>
      </c>
    </row>
    <row r="120" spans="2:35" s="105" customFormat="1" ht="18" customHeight="1" x14ac:dyDescent="0.2">
      <c r="B120" s="62">
        <v>1</v>
      </c>
      <c r="C120" s="62">
        <v>1</v>
      </c>
      <c r="D120" s="62">
        <v>1</v>
      </c>
      <c r="E120" s="62"/>
      <c r="F120" s="62"/>
      <c r="G120" s="62"/>
      <c r="H120" s="62">
        <v>1</v>
      </c>
      <c r="I120" s="62"/>
      <c r="J120" s="62"/>
      <c r="K120" s="62"/>
      <c r="L120" s="62"/>
      <c r="M120" s="62"/>
      <c r="N120" s="62"/>
      <c r="O120" s="62">
        <v>1</v>
      </c>
      <c r="P120" s="62"/>
      <c r="Q120" s="62">
        <v>1</v>
      </c>
      <c r="R120" s="62">
        <v>1</v>
      </c>
      <c r="S120" s="62"/>
      <c r="T120" s="62">
        <v>1</v>
      </c>
      <c r="U120" s="62"/>
      <c r="V120" s="183">
        <v>42278</v>
      </c>
      <c r="W120" s="183"/>
      <c r="X120" s="24" t="s">
        <v>948</v>
      </c>
      <c r="Y120" s="24" t="s">
        <v>1278</v>
      </c>
      <c r="Z120" s="24" t="s">
        <v>947</v>
      </c>
      <c r="AA120" s="24" t="s">
        <v>1735</v>
      </c>
      <c r="AB120" s="62" t="s">
        <v>4</v>
      </c>
      <c r="AC120" s="62" t="s">
        <v>1685</v>
      </c>
      <c r="AD120" s="62" t="s">
        <v>1144</v>
      </c>
      <c r="AE120" s="62">
        <v>15</v>
      </c>
      <c r="AF120" s="56">
        <v>14.4</v>
      </c>
      <c r="AG120" s="56">
        <v>15.75</v>
      </c>
      <c r="AH120" s="56">
        <v>13.2</v>
      </c>
      <c r="AI120" s="56">
        <v>19.2</v>
      </c>
    </row>
    <row r="121" spans="2:35" s="2" customFormat="1" ht="18" customHeight="1" x14ac:dyDescent="0.2">
      <c r="B121" s="62">
        <v>1</v>
      </c>
      <c r="C121" s="62">
        <v>1</v>
      </c>
      <c r="D121" s="62">
        <v>1</v>
      </c>
      <c r="E121" s="62">
        <v>1</v>
      </c>
      <c r="F121" s="62"/>
      <c r="G121" s="62"/>
      <c r="H121" s="62"/>
      <c r="I121" s="62"/>
      <c r="J121" s="62"/>
      <c r="K121" s="62"/>
      <c r="L121" s="62"/>
      <c r="M121" s="62"/>
      <c r="N121" s="62">
        <v>1</v>
      </c>
      <c r="O121" s="62"/>
      <c r="P121" s="62"/>
      <c r="Q121" s="62">
        <v>1</v>
      </c>
      <c r="R121" s="62">
        <v>1</v>
      </c>
      <c r="S121" s="62">
        <v>1</v>
      </c>
      <c r="T121" s="62"/>
      <c r="U121" s="62"/>
      <c r="V121" s="183">
        <v>42278</v>
      </c>
      <c r="W121" s="183"/>
      <c r="X121" s="63" t="s">
        <v>189</v>
      </c>
      <c r="Y121" s="63" t="s">
        <v>1282</v>
      </c>
      <c r="Z121" s="63" t="s">
        <v>190</v>
      </c>
      <c r="AA121" s="63" t="s">
        <v>1736</v>
      </c>
      <c r="AB121" s="64" t="s">
        <v>14</v>
      </c>
      <c r="AC121" s="64" t="s">
        <v>1784</v>
      </c>
      <c r="AD121" s="64" t="s">
        <v>191</v>
      </c>
      <c r="AE121" s="64">
        <v>6</v>
      </c>
      <c r="AF121" s="55">
        <v>5.76</v>
      </c>
      <c r="AG121" s="55">
        <v>6.3</v>
      </c>
      <c r="AH121" s="55">
        <v>5</v>
      </c>
      <c r="AI121" s="55">
        <v>8</v>
      </c>
    </row>
    <row r="122" spans="2:35" s="2" customFormat="1" ht="18" customHeight="1" x14ac:dyDescent="0.2">
      <c r="B122" s="62">
        <v>1</v>
      </c>
      <c r="C122" s="62">
        <v>1</v>
      </c>
      <c r="D122" s="62">
        <v>1</v>
      </c>
      <c r="E122" s="62">
        <v>1</v>
      </c>
      <c r="F122" s="62"/>
      <c r="G122" s="62"/>
      <c r="H122" s="62"/>
      <c r="I122" s="62"/>
      <c r="J122" s="62"/>
      <c r="K122" s="62"/>
      <c r="L122" s="62"/>
      <c r="M122" s="62"/>
      <c r="N122" s="62">
        <v>1</v>
      </c>
      <c r="O122" s="62"/>
      <c r="P122" s="62"/>
      <c r="Q122" s="62">
        <v>1</v>
      </c>
      <c r="R122" s="62">
        <v>1</v>
      </c>
      <c r="S122" s="62">
        <v>1</v>
      </c>
      <c r="T122" s="62"/>
      <c r="U122" s="62"/>
      <c r="V122" s="183">
        <v>42278</v>
      </c>
      <c r="W122" s="183"/>
      <c r="X122" s="63" t="s">
        <v>192</v>
      </c>
      <c r="Y122" s="63" t="s">
        <v>1283</v>
      </c>
      <c r="Z122" s="63" t="s">
        <v>193</v>
      </c>
      <c r="AA122" s="63" t="s">
        <v>1736</v>
      </c>
      <c r="AB122" s="64" t="s">
        <v>14</v>
      </c>
      <c r="AC122" s="64" t="s">
        <v>1785</v>
      </c>
      <c r="AD122" s="64" t="s">
        <v>15</v>
      </c>
      <c r="AE122" s="64">
        <v>8</v>
      </c>
      <c r="AF122" s="55">
        <v>7.68</v>
      </c>
      <c r="AG122" s="55">
        <v>8.4</v>
      </c>
      <c r="AH122" s="55">
        <v>7.04</v>
      </c>
      <c r="AI122" s="55">
        <v>10</v>
      </c>
    </row>
    <row r="123" spans="2:35" s="58" customFormat="1" ht="18" customHeight="1" x14ac:dyDescent="0.2">
      <c r="B123" s="62">
        <v>1</v>
      </c>
      <c r="C123" s="62">
        <v>1</v>
      </c>
      <c r="D123" s="62">
        <v>1</v>
      </c>
      <c r="E123" s="62">
        <v>1</v>
      </c>
      <c r="F123" s="62"/>
      <c r="G123" s="62"/>
      <c r="H123" s="62"/>
      <c r="I123" s="62"/>
      <c r="J123" s="62"/>
      <c r="K123" s="62"/>
      <c r="L123" s="62"/>
      <c r="M123" s="62"/>
      <c r="N123" s="62"/>
      <c r="O123" s="62">
        <v>1</v>
      </c>
      <c r="P123" s="62"/>
      <c r="Q123" s="62">
        <v>1</v>
      </c>
      <c r="R123" s="62">
        <v>1</v>
      </c>
      <c r="S123" s="62">
        <v>1</v>
      </c>
      <c r="T123" s="62"/>
      <c r="U123" s="62"/>
      <c r="V123" s="183">
        <v>42278</v>
      </c>
      <c r="W123" s="183"/>
      <c r="X123" s="24" t="s">
        <v>1010</v>
      </c>
      <c r="Y123" s="24" t="s">
        <v>1284</v>
      </c>
      <c r="Z123" s="24" t="s">
        <v>1009</v>
      </c>
      <c r="AA123" s="24" t="s">
        <v>1737</v>
      </c>
      <c r="AB123" s="62" t="s">
        <v>18</v>
      </c>
      <c r="AC123" s="64" t="s">
        <v>1764</v>
      </c>
      <c r="AD123" s="62" t="s">
        <v>1144</v>
      </c>
      <c r="AE123" s="62">
        <v>6</v>
      </c>
      <c r="AF123" s="55">
        <v>5.76</v>
      </c>
      <c r="AG123" s="55">
        <v>6.3</v>
      </c>
      <c r="AH123" s="55">
        <v>5</v>
      </c>
      <c r="AI123" s="55">
        <v>8</v>
      </c>
    </row>
    <row r="124" spans="2:35" s="2" customFormat="1" ht="18" customHeight="1" x14ac:dyDescent="0.2">
      <c r="B124" s="62">
        <v>1</v>
      </c>
      <c r="C124" s="31" t="s">
        <v>904</v>
      </c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>
        <v>1</v>
      </c>
      <c r="O124" s="62"/>
      <c r="P124" s="62"/>
      <c r="Q124" s="62"/>
      <c r="R124" s="62"/>
      <c r="S124" s="62">
        <v>1</v>
      </c>
      <c r="T124" s="62"/>
      <c r="U124" s="62"/>
      <c r="V124" s="183">
        <v>42278</v>
      </c>
      <c r="W124" s="183"/>
      <c r="X124" s="65" t="s">
        <v>194</v>
      </c>
      <c r="Y124" s="65" t="s">
        <v>1287</v>
      </c>
      <c r="Z124" s="65" t="s">
        <v>195</v>
      </c>
      <c r="AA124" s="65" t="s">
        <v>1736</v>
      </c>
      <c r="AB124" s="25" t="s">
        <v>10</v>
      </c>
      <c r="AC124" s="25" t="s">
        <v>1784</v>
      </c>
      <c r="AD124" s="25"/>
      <c r="AE124" s="25"/>
      <c r="AF124" s="20"/>
      <c r="AG124" s="20"/>
      <c r="AH124" s="20"/>
      <c r="AI124" s="20"/>
    </row>
    <row r="125" spans="2:35" s="2" customFormat="1" ht="18" customHeight="1" x14ac:dyDescent="0.2">
      <c r="B125" s="62"/>
      <c r="C125" s="62">
        <v>1</v>
      </c>
      <c r="D125" s="62">
        <v>1</v>
      </c>
      <c r="E125" s="62">
        <v>1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>
        <v>1</v>
      </c>
      <c r="Q125" s="62">
        <v>1</v>
      </c>
      <c r="R125" s="62">
        <v>1</v>
      </c>
      <c r="S125" s="62"/>
      <c r="T125" s="62"/>
      <c r="U125" s="62"/>
      <c r="V125" s="183">
        <v>42278</v>
      </c>
      <c r="W125" s="183"/>
      <c r="X125" s="66" t="s">
        <v>196</v>
      </c>
      <c r="Y125" s="66" t="s">
        <v>1285</v>
      </c>
      <c r="Z125" s="66" t="s">
        <v>197</v>
      </c>
      <c r="AA125" s="66" t="s">
        <v>1736</v>
      </c>
      <c r="AB125" s="59" t="s">
        <v>10</v>
      </c>
      <c r="AC125" s="59" t="s">
        <v>1784</v>
      </c>
      <c r="AD125" s="59" t="s">
        <v>41</v>
      </c>
      <c r="AE125" s="59">
        <v>8</v>
      </c>
      <c r="AF125" s="3">
        <v>7.68</v>
      </c>
      <c r="AG125" s="3">
        <v>8.4</v>
      </c>
      <c r="AH125" s="3">
        <v>7.04</v>
      </c>
      <c r="AI125" s="3">
        <v>10</v>
      </c>
    </row>
    <row r="126" spans="2:35" s="2" customFormat="1" ht="18" customHeight="1" x14ac:dyDescent="0.2">
      <c r="B126" s="62"/>
      <c r="C126" s="62">
        <v>1</v>
      </c>
      <c r="D126" s="62">
        <v>1</v>
      </c>
      <c r="E126" s="62">
        <v>1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>
        <v>1</v>
      </c>
      <c r="Q126" s="62">
        <v>1</v>
      </c>
      <c r="R126" s="62">
        <v>1</v>
      </c>
      <c r="S126" s="62"/>
      <c r="T126" s="62"/>
      <c r="U126" s="62"/>
      <c r="V126" s="183">
        <v>42278</v>
      </c>
      <c r="W126" s="183"/>
      <c r="X126" s="66" t="s">
        <v>198</v>
      </c>
      <c r="Y126" s="66" t="s">
        <v>1286</v>
      </c>
      <c r="Z126" s="66" t="s">
        <v>199</v>
      </c>
      <c r="AA126" s="66" t="s">
        <v>1736</v>
      </c>
      <c r="AB126" s="59" t="s">
        <v>10</v>
      </c>
      <c r="AC126" s="59" t="s">
        <v>1784</v>
      </c>
      <c r="AD126" s="59" t="s">
        <v>41</v>
      </c>
      <c r="AE126" s="59">
        <v>8</v>
      </c>
      <c r="AF126" s="3">
        <v>7.68</v>
      </c>
      <c r="AG126" s="3">
        <v>8.4</v>
      </c>
      <c r="AH126" s="3">
        <v>7.04</v>
      </c>
      <c r="AI126" s="3">
        <v>10</v>
      </c>
    </row>
    <row r="127" spans="2:35" s="2" customFormat="1" ht="18" customHeight="1" x14ac:dyDescent="0.2">
      <c r="B127" s="62">
        <v>1</v>
      </c>
      <c r="C127" s="62">
        <v>1</v>
      </c>
      <c r="D127" s="62">
        <v>1</v>
      </c>
      <c r="E127" s="62">
        <v>1</v>
      </c>
      <c r="F127" s="62"/>
      <c r="G127" s="62"/>
      <c r="H127" s="62"/>
      <c r="I127" s="62"/>
      <c r="J127" s="62"/>
      <c r="K127" s="62"/>
      <c r="L127" s="62"/>
      <c r="M127" s="62"/>
      <c r="N127" s="62">
        <v>1</v>
      </c>
      <c r="O127" s="62"/>
      <c r="P127" s="62"/>
      <c r="Q127" s="62">
        <v>1</v>
      </c>
      <c r="R127" s="62">
        <v>1</v>
      </c>
      <c r="S127" s="62">
        <v>1</v>
      </c>
      <c r="T127" s="62"/>
      <c r="U127" s="62"/>
      <c r="V127" s="183">
        <v>42278</v>
      </c>
      <c r="W127" s="183"/>
      <c r="X127" s="63" t="s">
        <v>200</v>
      </c>
      <c r="Y127" s="63" t="s">
        <v>1288</v>
      </c>
      <c r="Z127" s="63" t="s">
        <v>201</v>
      </c>
      <c r="AA127" s="63" t="s">
        <v>1736</v>
      </c>
      <c r="AB127" s="64" t="s">
        <v>14</v>
      </c>
      <c r="AC127" s="64" t="s">
        <v>1784</v>
      </c>
      <c r="AD127" s="64" t="s">
        <v>56</v>
      </c>
      <c r="AE127" s="64">
        <v>8</v>
      </c>
      <c r="AF127" s="55">
        <v>7.68</v>
      </c>
      <c r="AG127" s="55">
        <v>8.4</v>
      </c>
      <c r="AH127" s="55">
        <v>7.04</v>
      </c>
      <c r="AI127" s="55">
        <v>10</v>
      </c>
    </row>
    <row r="128" spans="2:35" s="2" customFormat="1" ht="18" customHeight="1" x14ac:dyDescent="0.2">
      <c r="B128" s="62">
        <v>1</v>
      </c>
      <c r="C128" s="62">
        <v>1</v>
      </c>
      <c r="D128" s="62">
        <v>1</v>
      </c>
      <c r="E128" s="62">
        <v>1</v>
      </c>
      <c r="F128" s="62"/>
      <c r="G128" s="62"/>
      <c r="H128" s="62"/>
      <c r="I128" s="62"/>
      <c r="J128" s="62"/>
      <c r="K128" s="62"/>
      <c r="L128" s="62"/>
      <c r="M128" s="62"/>
      <c r="N128" s="62">
        <v>1</v>
      </c>
      <c r="O128" s="62"/>
      <c r="P128" s="62"/>
      <c r="Q128" s="62">
        <v>1</v>
      </c>
      <c r="R128" s="62">
        <v>1</v>
      </c>
      <c r="S128" s="62">
        <v>1</v>
      </c>
      <c r="T128" s="62"/>
      <c r="U128" s="62"/>
      <c r="V128" s="183">
        <v>42278</v>
      </c>
      <c r="W128" s="183"/>
      <c r="X128" s="63" t="s">
        <v>202</v>
      </c>
      <c r="Y128" s="63" t="s">
        <v>1620</v>
      </c>
      <c r="Z128" s="63" t="s">
        <v>203</v>
      </c>
      <c r="AA128" s="63" t="s">
        <v>1737</v>
      </c>
      <c r="AB128" s="64" t="s">
        <v>18</v>
      </c>
      <c r="AC128" s="64" t="s">
        <v>1783</v>
      </c>
      <c r="AD128" s="64" t="s">
        <v>11</v>
      </c>
      <c r="AE128" s="64">
        <v>8</v>
      </c>
      <c r="AF128" s="55">
        <v>7.68</v>
      </c>
      <c r="AG128" s="55">
        <v>8.4</v>
      </c>
      <c r="AH128" s="55">
        <v>7.04</v>
      </c>
      <c r="AI128" s="55">
        <v>10</v>
      </c>
    </row>
    <row r="129" spans="2:35" s="2" customFormat="1" ht="18" customHeight="1" x14ac:dyDescent="0.2">
      <c r="B129" s="62">
        <v>1</v>
      </c>
      <c r="C129" s="62">
        <v>1</v>
      </c>
      <c r="D129" s="62">
        <v>1</v>
      </c>
      <c r="E129" s="62">
        <v>1</v>
      </c>
      <c r="F129" s="62"/>
      <c r="G129" s="62"/>
      <c r="H129" s="62"/>
      <c r="I129" s="62"/>
      <c r="J129" s="62"/>
      <c r="K129" s="62"/>
      <c r="L129" s="62"/>
      <c r="M129" s="62"/>
      <c r="N129" s="62">
        <v>1</v>
      </c>
      <c r="O129" s="62"/>
      <c r="P129" s="62"/>
      <c r="Q129" s="62">
        <v>1</v>
      </c>
      <c r="R129" s="62">
        <v>1</v>
      </c>
      <c r="S129" s="62">
        <v>1</v>
      </c>
      <c r="T129" s="62"/>
      <c r="U129" s="62"/>
      <c r="V129" s="183">
        <v>42278</v>
      </c>
      <c r="W129" s="183"/>
      <c r="X129" s="63" t="s">
        <v>206</v>
      </c>
      <c r="Y129" s="63" t="s">
        <v>1292</v>
      </c>
      <c r="Z129" s="63" t="s">
        <v>207</v>
      </c>
      <c r="AA129" s="63" t="s">
        <v>1736</v>
      </c>
      <c r="AB129" s="64" t="s">
        <v>14</v>
      </c>
      <c r="AC129" s="64" t="s">
        <v>1784</v>
      </c>
      <c r="AD129" s="64" t="s">
        <v>208</v>
      </c>
      <c r="AE129" s="64">
        <v>8</v>
      </c>
      <c r="AF129" s="55">
        <v>7.68</v>
      </c>
      <c r="AG129" s="55">
        <v>8.4</v>
      </c>
      <c r="AH129" s="55">
        <v>7.04</v>
      </c>
      <c r="AI129" s="55">
        <v>10</v>
      </c>
    </row>
    <row r="130" spans="2:35" s="2" customFormat="1" ht="18" customHeight="1" x14ac:dyDescent="0.2">
      <c r="B130" s="62">
        <v>1</v>
      </c>
      <c r="C130" s="62">
        <v>1</v>
      </c>
      <c r="D130" s="62">
        <v>1</v>
      </c>
      <c r="E130" s="62">
        <v>1</v>
      </c>
      <c r="F130" s="62"/>
      <c r="G130" s="62"/>
      <c r="H130" s="62"/>
      <c r="I130" s="62"/>
      <c r="J130" s="62"/>
      <c r="K130" s="62"/>
      <c r="L130" s="62"/>
      <c r="M130" s="62"/>
      <c r="N130" s="62">
        <v>1</v>
      </c>
      <c r="O130" s="62"/>
      <c r="P130" s="62"/>
      <c r="Q130" s="62">
        <v>1</v>
      </c>
      <c r="R130" s="62">
        <v>1</v>
      </c>
      <c r="S130" s="62">
        <v>1</v>
      </c>
      <c r="T130" s="62"/>
      <c r="U130" s="62"/>
      <c r="V130" s="183">
        <v>42278</v>
      </c>
      <c r="W130" s="183"/>
      <c r="X130" s="63" t="s">
        <v>209</v>
      </c>
      <c r="Y130" s="63" t="s">
        <v>1293</v>
      </c>
      <c r="Z130" s="63" t="s">
        <v>210</v>
      </c>
      <c r="AA130" s="63" t="s">
        <v>1737</v>
      </c>
      <c r="AB130" s="64" t="s">
        <v>25</v>
      </c>
      <c r="AC130" s="64" t="s">
        <v>1785</v>
      </c>
      <c r="AD130" s="64" t="s">
        <v>155</v>
      </c>
      <c r="AE130" s="64">
        <v>6</v>
      </c>
      <c r="AF130" s="55">
        <v>5.76</v>
      </c>
      <c r="AG130" s="55">
        <v>6.3</v>
      </c>
      <c r="AH130" s="55">
        <v>5</v>
      </c>
      <c r="AI130" s="55">
        <v>8</v>
      </c>
    </row>
    <row r="131" spans="2:35" s="2" customFormat="1" ht="18" customHeight="1" x14ac:dyDescent="0.2">
      <c r="B131" s="62">
        <v>1</v>
      </c>
      <c r="C131" s="62">
        <v>1</v>
      </c>
      <c r="D131" s="62">
        <v>1</v>
      </c>
      <c r="E131" s="62">
        <v>1</v>
      </c>
      <c r="F131" s="62"/>
      <c r="G131" s="62"/>
      <c r="H131" s="62"/>
      <c r="I131" s="62"/>
      <c r="J131" s="62"/>
      <c r="K131" s="62"/>
      <c r="L131" s="62"/>
      <c r="M131" s="62"/>
      <c r="N131" s="62">
        <v>1</v>
      </c>
      <c r="O131" s="62"/>
      <c r="P131" s="62"/>
      <c r="Q131" s="62">
        <v>1</v>
      </c>
      <c r="R131" s="62">
        <v>1</v>
      </c>
      <c r="S131" s="62">
        <v>1</v>
      </c>
      <c r="T131" s="62"/>
      <c r="U131" s="62"/>
      <c r="V131" s="183">
        <v>42278</v>
      </c>
      <c r="W131" s="183"/>
      <c r="X131" s="63" t="s">
        <v>211</v>
      </c>
      <c r="Y131" s="63" t="s">
        <v>1294</v>
      </c>
      <c r="Z131" s="63" t="s">
        <v>212</v>
      </c>
      <c r="AA131" s="63" t="s">
        <v>1735</v>
      </c>
      <c r="AB131" s="64" t="s">
        <v>33</v>
      </c>
      <c r="AC131" s="64" t="s">
        <v>1786</v>
      </c>
      <c r="AD131" s="64" t="s">
        <v>15</v>
      </c>
      <c r="AE131" s="64">
        <v>6</v>
      </c>
      <c r="AF131" s="55">
        <v>5.76</v>
      </c>
      <c r="AG131" s="55">
        <v>6.3</v>
      </c>
      <c r="AH131" s="55">
        <v>5</v>
      </c>
      <c r="AI131" s="55">
        <v>8</v>
      </c>
    </row>
    <row r="132" spans="2:35" s="2" customFormat="1" ht="18" customHeight="1" x14ac:dyDescent="0.2">
      <c r="B132" s="62">
        <v>1</v>
      </c>
      <c r="C132" s="62">
        <v>1</v>
      </c>
      <c r="D132" s="62">
        <v>1</v>
      </c>
      <c r="E132" s="62"/>
      <c r="F132" s="62"/>
      <c r="G132" s="62"/>
      <c r="H132" s="62">
        <v>1</v>
      </c>
      <c r="I132" s="62"/>
      <c r="J132" s="62"/>
      <c r="K132" s="62"/>
      <c r="L132" s="62"/>
      <c r="M132" s="62"/>
      <c r="N132" s="62"/>
      <c r="O132" s="62">
        <v>1</v>
      </c>
      <c r="P132" s="62"/>
      <c r="Q132" s="62">
        <v>1</v>
      </c>
      <c r="R132" s="62">
        <v>1</v>
      </c>
      <c r="S132" s="62"/>
      <c r="T132" s="62">
        <v>1</v>
      </c>
      <c r="U132" s="62"/>
      <c r="V132" s="183">
        <v>42278</v>
      </c>
      <c r="W132" s="183"/>
      <c r="X132" s="63" t="s">
        <v>213</v>
      </c>
      <c r="Y132" s="63" t="s">
        <v>1295</v>
      </c>
      <c r="Z132" s="63" t="s">
        <v>214</v>
      </c>
      <c r="AA132" s="63" t="s">
        <v>1737</v>
      </c>
      <c r="AB132" s="64" t="s">
        <v>18</v>
      </c>
      <c r="AC132" s="64" t="s">
        <v>1120</v>
      </c>
      <c r="AD132" s="64" t="s">
        <v>11</v>
      </c>
      <c r="AE132" s="64">
        <v>25</v>
      </c>
      <c r="AF132" s="55">
        <v>24</v>
      </c>
      <c r="AG132" s="55">
        <v>26.25</v>
      </c>
      <c r="AH132" s="55">
        <v>22</v>
      </c>
      <c r="AI132" s="55">
        <v>32</v>
      </c>
    </row>
    <row r="133" spans="2:35" s="2" customFormat="1" ht="18" customHeight="1" x14ac:dyDescent="0.2">
      <c r="B133" s="62">
        <v>1</v>
      </c>
      <c r="C133" s="31" t="s">
        <v>904</v>
      </c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>
        <v>1</v>
      </c>
      <c r="O133" s="62"/>
      <c r="P133" s="62"/>
      <c r="Q133" s="62"/>
      <c r="R133" s="62"/>
      <c r="S133" s="62">
        <v>1</v>
      </c>
      <c r="T133" s="62"/>
      <c r="U133" s="62"/>
      <c r="V133" s="183">
        <v>42278</v>
      </c>
      <c r="W133" s="183"/>
      <c r="X133" s="65" t="s">
        <v>89</v>
      </c>
      <c r="Y133" s="65" t="s">
        <v>1297</v>
      </c>
      <c r="Z133" s="65" t="s">
        <v>90</v>
      </c>
      <c r="AA133" s="65" t="s">
        <v>1737</v>
      </c>
      <c r="AB133" s="25" t="s">
        <v>25</v>
      </c>
      <c r="AC133" s="25" t="s">
        <v>1785</v>
      </c>
      <c r="AD133" s="25"/>
      <c r="AE133" s="25"/>
      <c r="AF133" s="20"/>
      <c r="AG133" s="20"/>
      <c r="AH133" s="20"/>
      <c r="AI133" s="20"/>
    </row>
    <row r="134" spans="2:35" s="2" customFormat="1" ht="18" customHeight="1" x14ac:dyDescent="0.2">
      <c r="B134" s="62"/>
      <c r="C134" s="62">
        <v>1</v>
      </c>
      <c r="D134" s="62">
        <v>1</v>
      </c>
      <c r="E134" s="62">
        <v>1</v>
      </c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>
        <v>1</v>
      </c>
      <c r="Q134" s="62">
        <v>1</v>
      </c>
      <c r="R134" s="62">
        <v>1</v>
      </c>
      <c r="S134" s="62"/>
      <c r="T134" s="62"/>
      <c r="U134" s="62"/>
      <c r="V134" s="183">
        <v>42278</v>
      </c>
      <c r="W134" s="183"/>
      <c r="X134" s="66" t="s">
        <v>91</v>
      </c>
      <c r="Y134" s="66" t="s">
        <v>1296</v>
      </c>
      <c r="Z134" s="66" t="s">
        <v>92</v>
      </c>
      <c r="AA134" s="66" t="s">
        <v>1737</v>
      </c>
      <c r="AB134" s="59" t="s">
        <v>25</v>
      </c>
      <c r="AC134" s="59" t="s">
        <v>1785</v>
      </c>
      <c r="AD134" s="59" t="s">
        <v>28</v>
      </c>
      <c r="AE134" s="59">
        <v>4.5</v>
      </c>
      <c r="AF134" s="3">
        <v>4.32</v>
      </c>
      <c r="AG134" s="3">
        <v>4.7300000000000004</v>
      </c>
      <c r="AH134" s="3">
        <v>3.96</v>
      </c>
      <c r="AI134" s="3">
        <v>5.76</v>
      </c>
    </row>
    <row r="135" spans="2:35" s="2" customFormat="1" ht="18" customHeight="1" x14ac:dyDescent="0.2">
      <c r="B135" s="62"/>
      <c r="C135" s="62">
        <v>1</v>
      </c>
      <c r="D135" s="62">
        <v>1</v>
      </c>
      <c r="E135" s="62">
        <v>1</v>
      </c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>
        <v>1</v>
      </c>
      <c r="Q135" s="62">
        <v>1</v>
      </c>
      <c r="R135" s="62">
        <v>1</v>
      </c>
      <c r="S135" s="62"/>
      <c r="T135" s="62"/>
      <c r="U135" s="62"/>
      <c r="V135" s="183">
        <v>42278</v>
      </c>
      <c r="W135" s="183"/>
      <c r="X135" s="66" t="s">
        <v>93</v>
      </c>
      <c r="Y135" s="66" t="s">
        <v>1244</v>
      </c>
      <c r="Z135" s="44" t="s">
        <v>94</v>
      </c>
      <c r="AA135" s="44" t="s">
        <v>1737</v>
      </c>
      <c r="AB135" s="59" t="s">
        <v>25</v>
      </c>
      <c r="AC135" s="59" t="s">
        <v>1785</v>
      </c>
      <c r="AD135" s="59" t="s">
        <v>11</v>
      </c>
      <c r="AE135" s="59" t="s">
        <v>1125</v>
      </c>
      <c r="AF135" s="3">
        <v>14.4</v>
      </c>
      <c r="AG135" s="3">
        <v>15.8</v>
      </c>
      <c r="AH135" s="3">
        <v>13.2</v>
      </c>
      <c r="AI135" s="3">
        <v>19.2</v>
      </c>
    </row>
    <row r="136" spans="2:35" s="2" customFormat="1" ht="18" customHeight="1" x14ac:dyDescent="0.2">
      <c r="B136" s="62">
        <v>1</v>
      </c>
      <c r="C136" s="31" t="s">
        <v>904</v>
      </c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>
        <v>1</v>
      </c>
      <c r="O136" s="62"/>
      <c r="P136" s="62"/>
      <c r="Q136" s="62"/>
      <c r="R136" s="62"/>
      <c r="S136" s="62">
        <v>1</v>
      </c>
      <c r="T136" s="62"/>
      <c r="U136" s="62"/>
      <c r="V136" s="183">
        <v>42278</v>
      </c>
      <c r="W136" s="183"/>
      <c r="X136" s="65" t="s">
        <v>215</v>
      </c>
      <c r="Y136" s="65" t="s">
        <v>1311</v>
      </c>
      <c r="Z136" s="65" t="s">
        <v>216</v>
      </c>
      <c r="AA136" s="65" t="s">
        <v>1737</v>
      </c>
      <c r="AB136" s="25" t="s">
        <v>18</v>
      </c>
      <c r="AC136" s="25" t="s">
        <v>1784</v>
      </c>
      <c r="AD136" s="25"/>
      <c r="AE136" s="25"/>
      <c r="AF136" s="20"/>
      <c r="AG136" s="20"/>
      <c r="AH136" s="20"/>
      <c r="AI136" s="20"/>
    </row>
    <row r="137" spans="2:35" s="2" customFormat="1" ht="18" customHeight="1" x14ac:dyDescent="0.2">
      <c r="B137" s="62"/>
      <c r="C137" s="62">
        <v>1</v>
      </c>
      <c r="D137" s="62">
        <v>1</v>
      </c>
      <c r="E137" s="62">
        <v>1</v>
      </c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>
        <v>1</v>
      </c>
      <c r="Q137" s="62">
        <v>1</v>
      </c>
      <c r="R137" s="62">
        <v>1</v>
      </c>
      <c r="S137" s="62"/>
      <c r="T137" s="62"/>
      <c r="U137" s="62"/>
      <c r="V137" s="183">
        <v>42278</v>
      </c>
      <c r="W137" s="183"/>
      <c r="X137" s="27" t="s">
        <v>217</v>
      </c>
      <c r="Y137" s="27" t="s">
        <v>1310</v>
      </c>
      <c r="Z137" s="27" t="s">
        <v>218</v>
      </c>
      <c r="AA137" s="27" t="s">
        <v>1737</v>
      </c>
      <c r="AB137" s="28" t="s">
        <v>18</v>
      </c>
      <c r="AC137" s="28" t="s">
        <v>1784</v>
      </c>
      <c r="AD137" s="28" t="s">
        <v>97</v>
      </c>
      <c r="AE137" s="28">
        <v>6</v>
      </c>
      <c r="AF137" s="4">
        <v>5.76</v>
      </c>
      <c r="AG137" s="4">
        <v>6.3</v>
      </c>
      <c r="AH137" s="4">
        <v>5</v>
      </c>
      <c r="AI137" s="4">
        <v>8</v>
      </c>
    </row>
    <row r="138" spans="2:35" s="2" customFormat="1" ht="18" customHeight="1" x14ac:dyDescent="0.2">
      <c r="B138" s="62"/>
      <c r="C138" s="62">
        <v>1</v>
      </c>
      <c r="D138" s="62">
        <v>1</v>
      </c>
      <c r="E138" s="62">
        <v>1</v>
      </c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>
        <v>1</v>
      </c>
      <c r="Q138" s="62">
        <v>1</v>
      </c>
      <c r="R138" s="62">
        <v>1</v>
      </c>
      <c r="S138" s="62"/>
      <c r="T138" s="62"/>
      <c r="U138" s="62"/>
      <c r="V138" s="183">
        <v>42278</v>
      </c>
      <c r="W138" s="183"/>
      <c r="X138" s="27" t="s">
        <v>219</v>
      </c>
      <c r="Y138" s="27" t="s">
        <v>1312</v>
      </c>
      <c r="Z138" s="27" t="s">
        <v>220</v>
      </c>
      <c r="AA138" s="27" t="s">
        <v>1737</v>
      </c>
      <c r="AB138" s="28" t="s">
        <v>18</v>
      </c>
      <c r="AC138" s="28" t="s">
        <v>1784</v>
      </c>
      <c r="AD138" s="28" t="s">
        <v>56</v>
      </c>
      <c r="AE138" s="28">
        <v>6</v>
      </c>
      <c r="AF138" s="4">
        <v>5.76</v>
      </c>
      <c r="AG138" s="4">
        <v>6.3</v>
      </c>
      <c r="AH138" s="4">
        <v>5</v>
      </c>
      <c r="AI138" s="4">
        <v>8</v>
      </c>
    </row>
    <row r="139" spans="2:35" s="105" customFormat="1" ht="18" customHeight="1" x14ac:dyDescent="0.2">
      <c r="B139" s="62">
        <v>1</v>
      </c>
      <c r="C139" s="62">
        <v>1</v>
      </c>
      <c r="D139" s="62">
        <v>1</v>
      </c>
      <c r="E139" s="62"/>
      <c r="F139" s="62"/>
      <c r="G139" s="62"/>
      <c r="H139" s="62"/>
      <c r="I139" s="62">
        <v>1</v>
      </c>
      <c r="J139" s="62"/>
      <c r="K139" s="62"/>
      <c r="L139" s="62"/>
      <c r="M139" s="62"/>
      <c r="N139" s="62"/>
      <c r="O139" s="62">
        <v>1</v>
      </c>
      <c r="P139" s="62"/>
      <c r="Q139" s="62">
        <v>1</v>
      </c>
      <c r="R139" s="62">
        <v>1</v>
      </c>
      <c r="S139" s="62"/>
      <c r="T139" s="62">
        <v>1</v>
      </c>
      <c r="U139" s="62"/>
      <c r="V139" s="183">
        <v>42278</v>
      </c>
      <c r="W139" s="183"/>
      <c r="X139" s="24" t="s">
        <v>1008</v>
      </c>
      <c r="Y139" s="24" t="s">
        <v>1313</v>
      </c>
      <c r="Z139" s="39" t="s">
        <v>1006</v>
      </c>
      <c r="AA139" s="39" t="s">
        <v>1735</v>
      </c>
      <c r="AB139" s="62" t="s">
        <v>4</v>
      </c>
      <c r="AC139" s="64" t="s">
        <v>1171</v>
      </c>
      <c r="AD139" s="62" t="s">
        <v>1007</v>
      </c>
      <c r="AE139" s="62" t="s">
        <v>1081</v>
      </c>
      <c r="AF139" s="56">
        <v>25</v>
      </c>
      <c r="AG139" s="56">
        <v>63</v>
      </c>
      <c r="AH139" s="56">
        <v>25</v>
      </c>
      <c r="AI139" s="56">
        <v>63</v>
      </c>
    </row>
    <row r="140" spans="2:35" s="2" customFormat="1" ht="18" customHeight="1" x14ac:dyDescent="0.2">
      <c r="B140" s="62">
        <v>1</v>
      </c>
      <c r="C140" s="62">
        <v>1</v>
      </c>
      <c r="D140" s="62">
        <v>1</v>
      </c>
      <c r="E140" s="62">
        <v>1</v>
      </c>
      <c r="F140" s="62"/>
      <c r="G140" s="62"/>
      <c r="H140" s="62"/>
      <c r="I140" s="62"/>
      <c r="J140" s="62"/>
      <c r="K140" s="62"/>
      <c r="L140" s="62"/>
      <c r="M140" s="62"/>
      <c r="N140" s="62">
        <v>1</v>
      </c>
      <c r="O140" s="62"/>
      <c r="P140" s="62"/>
      <c r="Q140" s="62">
        <v>1</v>
      </c>
      <c r="R140" s="62">
        <v>1</v>
      </c>
      <c r="S140" s="62">
        <v>1</v>
      </c>
      <c r="T140" s="62"/>
      <c r="U140" s="62"/>
      <c r="V140" s="183">
        <v>42278</v>
      </c>
      <c r="W140" s="183"/>
      <c r="X140" s="63" t="s">
        <v>221</v>
      </c>
      <c r="Y140" s="63" t="s">
        <v>1298</v>
      </c>
      <c r="Z140" s="63" t="s">
        <v>222</v>
      </c>
      <c r="AA140" s="63" t="s">
        <v>1735</v>
      </c>
      <c r="AB140" s="64" t="s">
        <v>33</v>
      </c>
      <c r="AC140" s="64" t="s">
        <v>1026</v>
      </c>
      <c r="AD140" s="64" t="s">
        <v>223</v>
      </c>
      <c r="AE140" s="64">
        <v>6</v>
      </c>
      <c r="AF140" s="55">
        <v>5.76</v>
      </c>
      <c r="AG140" s="55">
        <v>6.3</v>
      </c>
      <c r="AH140" s="55">
        <v>5</v>
      </c>
      <c r="AI140" s="55">
        <v>8</v>
      </c>
    </row>
    <row r="141" spans="2:35" s="2" customFormat="1" ht="18" customHeight="1" x14ac:dyDescent="0.2">
      <c r="B141" s="62">
        <v>1</v>
      </c>
      <c r="C141" s="62">
        <v>1</v>
      </c>
      <c r="D141" s="62">
        <v>1</v>
      </c>
      <c r="E141" s="62">
        <v>1</v>
      </c>
      <c r="F141" s="62"/>
      <c r="G141" s="62"/>
      <c r="H141" s="62"/>
      <c r="I141" s="62"/>
      <c r="J141" s="62"/>
      <c r="K141" s="62"/>
      <c r="L141" s="62"/>
      <c r="M141" s="62"/>
      <c r="N141" s="62">
        <v>1</v>
      </c>
      <c r="O141" s="62"/>
      <c r="P141" s="62"/>
      <c r="Q141" s="62">
        <v>1</v>
      </c>
      <c r="R141" s="62">
        <v>1</v>
      </c>
      <c r="S141" s="62">
        <v>1</v>
      </c>
      <c r="T141" s="62"/>
      <c r="U141" s="62"/>
      <c r="V141" s="183">
        <v>42278</v>
      </c>
      <c r="W141" s="183"/>
      <c r="X141" s="63" t="s">
        <v>224</v>
      </c>
      <c r="Y141" s="63" t="s">
        <v>1300</v>
      </c>
      <c r="Z141" s="63" t="s">
        <v>225</v>
      </c>
      <c r="AA141" s="63" t="s">
        <v>1737</v>
      </c>
      <c r="AB141" s="64" t="s">
        <v>18</v>
      </c>
      <c r="AC141" s="64" t="s">
        <v>1784</v>
      </c>
      <c r="AD141" s="64" t="s">
        <v>11</v>
      </c>
      <c r="AE141" s="64">
        <v>6</v>
      </c>
      <c r="AF141" s="55">
        <v>5.76</v>
      </c>
      <c r="AG141" s="55">
        <v>6.3</v>
      </c>
      <c r="AH141" s="55">
        <v>5</v>
      </c>
      <c r="AI141" s="55">
        <v>8</v>
      </c>
    </row>
    <row r="142" spans="2:35" s="2" customFormat="1" ht="18" customHeight="1" x14ac:dyDescent="0.2">
      <c r="B142" s="62">
        <v>1</v>
      </c>
      <c r="C142" s="31" t="s">
        <v>904</v>
      </c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>
        <v>1</v>
      </c>
      <c r="O142" s="62"/>
      <c r="P142" s="62"/>
      <c r="Q142" s="62"/>
      <c r="R142" s="62"/>
      <c r="S142" s="62">
        <v>1</v>
      </c>
      <c r="T142" s="62"/>
      <c r="U142" s="62"/>
      <c r="V142" s="183">
        <v>42278</v>
      </c>
      <c r="W142" s="183"/>
      <c r="X142" s="65" t="s">
        <v>1001</v>
      </c>
      <c r="Y142" s="65" t="s">
        <v>1309</v>
      </c>
      <c r="Z142" s="65" t="s">
        <v>999</v>
      </c>
      <c r="AA142" s="65" t="s">
        <v>1736</v>
      </c>
      <c r="AB142" s="25" t="s">
        <v>10</v>
      </c>
      <c r="AC142" s="25" t="s">
        <v>1784</v>
      </c>
      <c r="AD142" s="25"/>
      <c r="AE142" s="25"/>
      <c r="AF142" s="20"/>
      <c r="AG142" s="20"/>
      <c r="AH142" s="20"/>
      <c r="AI142" s="20"/>
    </row>
    <row r="143" spans="2:35" s="2" customFormat="1" ht="18" customHeight="1" x14ac:dyDescent="0.2">
      <c r="B143" s="62"/>
      <c r="C143" s="62">
        <v>1</v>
      </c>
      <c r="D143" s="62">
        <v>1</v>
      </c>
      <c r="E143" s="62">
        <v>1</v>
      </c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>
        <v>1</v>
      </c>
      <c r="Q143" s="62">
        <v>1</v>
      </c>
      <c r="R143" s="62">
        <v>1</v>
      </c>
      <c r="S143" s="62"/>
      <c r="T143" s="62"/>
      <c r="U143" s="62"/>
      <c r="V143" s="183">
        <v>42278</v>
      </c>
      <c r="W143" s="183"/>
      <c r="X143" s="66" t="s">
        <v>226</v>
      </c>
      <c r="Y143" s="66" t="s">
        <v>1308</v>
      </c>
      <c r="Z143" s="66" t="s">
        <v>227</v>
      </c>
      <c r="AA143" s="66" t="s">
        <v>1736</v>
      </c>
      <c r="AB143" s="59" t="s">
        <v>10</v>
      </c>
      <c r="AC143" s="59" t="s">
        <v>1784</v>
      </c>
      <c r="AD143" s="59" t="s">
        <v>41</v>
      </c>
      <c r="AE143" s="59">
        <v>8</v>
      </c>
      <c r="AF143" s="3">
        <v>7.68</v>
      </c>
      <c r="AG143" s="3">
        <v>8.4</v>
      </c>
      <c r="AH143" s="3">
        <v>7.04</v>
      </c>
      <c r="AI143" s="3">
        <v>10</v>
      </c>
    </row>
    <row r="144" spans="2:35" s="2" customFormat="1" ht="18" customHeight="1" x14ac:dyDescent="0.2">
      <c r="B144" s="62"/>
      <c r="C144" s="62">
        <v>1</v>
      </c>
      <c r="D144" s="62">
        <v>1</v>
      </c>
      <c r="E144" s="62">
        <v>1</v>
      </c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>
        <v>1</v>
      </c>
      <c r="Q144" s="62">
        <v>1</v>
      </c>
      <c r="R144" s="62">
        <v>1</v>
      </c>
      <c r="S144" s="62"/>
      <c r="T144" s="62"/>
      <c r="U144" s="62"/>
      <c r="V144" s="183">
        <v>42278</v>
      </c>
      <c r="W144" s="183"/>
      <c r="X144" s="66" t="s">
        <v>500</v>
      </c>
      <c r="Y144" s="66" t="s">
        <v>1430</v>
      </c>
      <c r="Z144" s="66" t="s">
        <v>501</v>
      </c>
      <c r="AA144" s="66" t="s">
        <v>1736</v>
      </c>
      <c r="AB144" s="59" t="s">
        <v>10</v>
      </c>
      <c r="AC144" s="59" t="s">
        <v>1784</v>
      </c>
      <c r="AD144" s="59" t="s">
        <v>11</v>
      </c>
      <c r="AE144" s="59">
        <v>8</v>
      </c>
      <c r="AF144" s="3">
        <v>7.68</v>
      </c>
      <c r="AG144" s="3">
        <v>8.4</v>
      </c>
      <c r="AH144" s="3">
        <v>7.04</v>
      </c>
      <c r="AI144" s="3">
        <v>10</v>
      </c>
    </row>
    <row r="145" spans="2:35" s="2" customFormat="1" ht="18" customHeight="1" x14ac:dyDescent="0.2">
      <c r="B145" s="62">
        <v>1</v>
      </c>
      <c r="C145" s="31" t="s">
        <v>904</v>
      </c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>
        <v>1</v>
      </c>
      <c r="O145" s="62"/>
      <c r="P145" s="62"/>
      <c r="Q145" s="62"/>
      <c r="R145" s="62"/>
      <c r="S145" s="62">
        <v>1</v>
      </c>
      <c r="T145" s="62"/>
      <c r="U145" s="62"/>
      <c r="V145" s="183">
        <v>42278</v>
      </c>
      <c r="W145" s="183"/>
      <c r="X145" s="65" t="s">
        <v>228</v>
      </c>
      <c r="Y145" s="65" t="s">
        <v>1302</v>
      </c>
      <c r="Z145" s="65" t="s">
        <v>229</v>
      </c>
      <c r="AA145" s="65" t="s">
        <v>1735</v>
      </c>
      <c r="AB145" s="25" t="s">
        <v>4</v>
      </c>
      <c r="AC145" s="25" t="s">
        <v>1786</v>
      </c>
      <c r="AD145" s="25"/>
      <c r="AE145" s="25"/>
      <c r="AF145" s="20"/>
      <c r="AG145" s="20"/>
      <c r="AH145" s="20"/>
      <c r="AI145" s="20"/>
    </row>
    <row r="146" spans="2:35" s="2" customFormat="1" ht="18" customHeight="1" x14ac:dyDescent="0.2">
      <c r="B146" s="62"/>
      <c r="C146" s="62">
        <v>1</v>
      </c>
      <c r="D146" s="62">
        <v>1</v>
      </c>
      <c r="E146" s="62">
        <v>1</v>
      </c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>
        <v>1</v>
      </c>
      <c r="Q146" s="62">
        <v>1</v>
      </c>
      <c r="R146" s="62">
        <v>1</v>
      </c>
      <c r="S146" s="62"/>
      <c r="T146" s="62"/>
      <c r="U146" s="62"/>
      <c r="V146" s="183">
        <v>42278</v>
      </c>
      <c r="W146" s="183"/>
      <c r="X146" s="66" t="s">
        <v>230</v>
      </c>
      <c r="Y146" s="66" t="s">
        <v>1301</v>
      </c>
      <c r="Z146" s="66" t="s">
        <v>231</v>
      </c>
      <c r="AA146" s="66" t="s">
        <v>1735</v>
      </c>
      <c r="AB146" s="59" t="s">
        <v>4</v>
      </c>
      <c r="AC146" s="59" t="s">
        <v>1786</v>
      </c>
      <c r="AD146" s="59" t="s">
        <v>7</v>
      </c>
      <c r="AE146" s="59">
        <v>6</v>
      </c>
      <c r="AF146" s="3">
        <v>5.76</v>
      </c>
      <c r="AG146" s="3">
        <v>6.3</v>
      </c>
      <c r="AH146" s="3">
        <v>5</v>
      </c>
      <c r="AI146" s="3">
        <v>8</v>
      </c>
    </row>
    <row r="147" spans="2:35" s="2" customFormat="1" ht="18" customHeight="1" x14ac:dyDescent="0.2">
      <c r="B147" s="62"/>
      <c r="C147" s="62">
        <v>1</v>
      </c>
      <c r="D147" s="62">
        <v>1</v>
      </c>
      <c r="E147" s="62">
        <v>1</v>
      </c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>
        <v>1</v>
      </c>
      <c r="Q147" s="62">
        <v>1</v>
      </c>
      <c r="R147" s="62">
        <v>1</v>
      </c>
      <c r="S147" s="62"/>
      <c r="T147" s="62"/>
      <c r="U147" s="62"/>
      <c r="V147" s="183">
        <v>42278</v>
      </c>
      <c r="W147" s="183"/>
      <c r="X147" s="66" t="s">
        <v>232</v>
      </c>
      <c r="Y147" s="66" t="s">
        <v>1303</v>
      </c>
      <c r="Z147" s="66" t="s">
        <v>233</v>
      </c>
      <c r="AA147" s="66" t="s">
        <v>1735</v>
      </c>
      <c r="AB147" s="59" t="s">
        <v>4</v>
      </c>
      <c r="AC147" s="59" t="s">
        <v>1786</v>
      </c>
      <c r="AD147" s="59" t="s">
        <v>41</v>
      </c>
      <c r="AE147" s="59">
        <v>25</v>
      </c>
      <c r="AF147" s="3">
        <v>24</v>
      </c>
      <c r="AG147" s="3">
        <v>26.25</v>
      </c>
      <c r="AH147" s="3">
        <v>22</v>
      </c>
      <c r="AI147" s="3">
        <v>32</v>
      </c>
    </row>
    <row r="148" spans="2:35" s="2" customFormat="1" ht="18" customHeight="1" x14ac:dyDescent="0.2">
      <c r="B148" s="62"/>
      <c r="C148" s="62">
        <v>1</v>
      </c>
      <c r="D148" s="62">
        <v>1</v>
      </c>
      <c r="E148" s="62">
        <v>1</v>
      </c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>
        <v>1</v>
      </c>
      <c r="Q148" s="62">
        <v>1</v>
      </c>
      <c r="R148" s="62">
        <v>1</v>
      </c>
      <c r="S148" s="62"/>
      <c r="T148" s="62"/>
      <c r="U148" s="62"/>
      <c r="V148" s="183">
        <v>42278</v>
      </c>
      <c r="W148" s="183"/>
      <c r="X148" s="66" t="s">
        <v>234</v>
      </c>
      <c r="Y148" s="66" t="s">
        <v>1589</v>
      </c>
      <c r="Z148" s="66" t="s">
        <v>235</v>
      </c>
      <c r="AA148" s="66" t="s">
        <v>1735</v>
      </c>
      <c r="AB148" s="59" t="s">
        <v>4</v>
      </c>
      <c r="AC148" s="59" t="s">
        <v>1786</v>
      </c>
      <c r="AD148" s="59" t="s">
        <v>6</v>
      </c>
      <c r="AE148" s="59">
        <v>14</v>
      </c>
      <c r="AF148" s="3">
        <v>13.44</v>
      </c>
      <c r="AG148" s="3">
        <v>14.7</v>
      </c>
      <c r="AH148" s="3">
        <v>12.32</v>
      </c>
      <c r="AI148" s="3">
        <v>17.920000000000002</v>
      </c>
    </row>
    <row r="149" spans="2:35" s="105" customFormat="1" ht="18" customHeight="1" x14ac:dyDescent="0.2">
      <c r="B149" s="62">
        <v>1</v>
      </c>
      <c r="C149" s="62">
        <v>1</v>
      </c>
      <c r="D149" s="62">
        <v>1</v>
      </c>
      <c r="E149" s="62"/>
      <c r="F149" s="62"/>
      <c r="G149" s="62"/>
      <c r="H149" s="62"/>
      <c r="I149" s="62">
        <v>1</v>
      </c>
      <c r="J149" s="62"/>
      <c r="K149" s="62"/>
      <c r="L149" s="62"/>
      <c r="M149" s="62"/>
      <c r="N149" s="62"/>
      <c r="O149" s="62">
        <v>1</v>
      </c>
      <c r="P149" s="62"/>
      <c r="Q149" s="62">
        <v>1</v>
      </c>
      <c r="R149" s="62">
        <v>1</v>
      </c>
      <c r="S149" s="62"/>
      <c r="T149" s="62">
        <v>1</v>
      </c>
      <c r="U149" s="62"/>
      <c r="V149" s="183">
        <v>42278</v>
      </c>
      <c r="W149" s="183"/>
      <c r="X149" s="24" t="s">
        <v>945</v>
      </c>
      <c r="Y149" s="24" t="s">
        <v>1304</v>
      </c>
      <c r="Z149" s="24" t="s">
        <v>944</v>
      </c>
      <c r="AA149" s="24" t="s">
        <v>1735</v>
      </c>
      <c r="AB149" s="64" t="s">
        <v>4</v>
      </c>
      <c r="AC149" s="62" t="s">
        <v>1112</v>
      </c>
      <c r="AD149" s="62" t="s">
        <v>115</v>
      </c>
      <c r="AE149" s="62">
        <v>25</v>
      </c>
      <c r="AF149" s="55">
        <v>24</v>
      </c>
      <c r="AG149" s="55">
        <v>26.25</v>
      </c>
      <c r="AH149" s="55">
        <v>22</v>
      </c>
      <c r="AI149" s="55">
        <v>32</v>
      </c>
    </row>
    <row r="150" spans="2:35" s="2" customFormat="1" ht="18" customHeight="1" x14ac:dyDescent="0.2">
      <c r="B150" s="62">
        <v>1</v>
      </c>
      <c r="C150" s="31" t="s">
        <v>904</v>
      </c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>
        <v>1</v>
      </c>
      <c r="O150" s="62"/>
      <c r="P150" s="62"/>
      <c r="Q150" s="62"/>
      <c r="R150" s="62"/>
      <c r="S150" s="62">
        <v>1</v>
      </c>
      <c r="T150" s="62"/>
      <c r="U150" s="62"/>
      <c r="V150" s="183">
        <v>42278</v>
      </c>
      <c r="W150" s="183"/>
      <c r="X150" s="65" t="s">
        <v>236</v>
      </c>
      <c r="Y150" s="65" t="s">
        <v>1306</v>
      </c>
      <c r="Z150" s="65" t="s">
        <v>237</v>
      </c>
      <c r="AA150" s="65" t="s">
        <v>1736</v>
      </c>
      <c r="AB150" s="25" t="s">
        <v>14</v>
      </c>
      <c r="AC150" s="25" t="s">
        <v>1784</v>
      </c>
      <c r="AD150" s="25"/>
      <c r="AE150" s="25"/>
      <c r="AF150" s="20"/>
      <c r="AG150" s="20"/>
      <c r="AH150" s="20"/>
      <c r="AI150" s="20"/>
    </row>
    <row r="151" spans="2:35" s="2" customFormat="1" ht="18" customHeight="1" x14ac:dyDescent="0.2">
      <c r="B151" s="62"/>
      <c r="C151" s="62">
        <v>1</v>
      </c>
      <c r="D151" s="62">
        <v>1</v>
      </c>
      <c r="E151" s="62">
        <v>1</v>
      </c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>
        <v>1</v>
      </c>
      <c r="Q151" s="62">
        <v>1</v>
      </c>
      <c r="R151" s="62">
        <v>1</v>
      </c>
      <c r="S151" s="62"/>
      <c r="T151" s="62"/>
      <c r="U151" s="62"/>
      <c r="V151" s="183">
        <v>42278</v>
      </c>
      <c r="W151" s="183"/>
      <c r="X151" s="27" t="s">
        <v>238</v>
      </c>
      <c r="Y151" s="27" t="s">
        <v>1305</v>
      </c>
      <c r="Z151" s="27" t="s">
        <v>239</v>
      </c>
      <c r="AA151" s="27" t="s">
        <v>1736</v>
      </c>
      <c r="AB151" s="28" t="s">
        <v>14</v>
      </c>
      <c r="AC151" s="28" t="s">
        <v>1784</v>
      </c>
      <c r="AD151" s="28" t="s">
        <v>15</v>
      </c>
      <c r="AE151" s="28">
        <v>6</v>
      </c>
      <c r="AF151" s="4">
        <v>5.76</v>
      </c>
      <c r="AG151" s="4">
        <v>6.3</v>
      </c>
      <c r="AH151" s="4">
        <v>5</v>
      </c>
      <c r="AI151" s="4">
        <v>8</v>
      </c>
    </row>
    <row r="152" spans="2:35" s="2" customFormat="1" ht="18" customHeight="1" x14ac:dyDescent="0.2">
      <c r="B152" s="62"/>
      <c r="C152" s="62">
        <v>1</v>
      </c>
      <c r="D152" s="62">
        <v>1</v>
      </c>
      <c r="E152" s="62">
        <v>1</v>
      </c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>
        <v>1</v>
      </c>
      <c r="Q152" s="62">
        <v>1</v>
      </c>
      <c r="R152" s="62">
        <v>1</v>
      </c>
      <c r="S152" s="62"/>
      <c r="T152" s="62"/>
      <c r="U152" s="62"/>
      <c r="V152" s="183">
        <v>42278</v>
      </c>
      <c r="W152" s="183"/>
      <c r="X152" s="27" t="s">
        <v>240</v>
      </c>
      <c r="Y152" s="27" t="s">
        <v>1307</v>
      </c>
      <c r="Z152" s="27" t="s">
        <v>241</v>
      </c>
      <c r="AA152" s="27" t="s">
        <v>1736</v>
      </c>
      <c r="AB152" s="28" t="s">
        <v>14</v>
      </c>
      <c r="AC152" s="28" t="s">
        <v>1784</v>
      </c>
      <c r="AD152" s="28" t="s">
        <v>15</v>
      </c>
      <c r="AE152" s="28">
        <v>6</v>
      </c>
      <c r="AF152" s="4">
        <v>5.76</v>
      </c>
      <c r="AG152" s="4">
        <v>6.3</v>
      </c>
      <c r="AH152" s="4">
        <v>5</v>
      </c>
      <c r="AI152" s="4">
        <v>8</v>
      </c>
    </row>
    <row r="153" spans="2:35" s="2" customFormat="1" ht="18" customHeight="1" x14ac:dyDescent="0.2">
      <c r="B153" s="62">
        <v>1</v>
      </c>
      <c r="C153" s="62">
        <v>1</v>
      </c>
      <c r="D153" s="62">
        <v>1</v>
      </c>
      <c r="E153" s="62">
        <v>1</v>
      </c>
      <c r="F153" s="62"/>
      <c r="G153" s="62"/>
      <c r="H153" s="62"/>
      <c r="I153" s="62"/>
      <c r="J153" s="62"/>
      <c r="K153" s="62"/>
      <c r="L153" s="62"/>
      <c r="M153" s="62"/>
      <c r="N153" s="62">
        <v>1</v>
      </c>
      <c r="O153" s="62"/>
      <c r="P153" s="62"/>
      <c r="Q153" s="62">
        <v>1</v>
      </c>
      <c r="R153" s="62">
        <v>1</v>
      </c>
      <c r="S153" s="62">
        <v>1</v>
      </c>
      <c r="T153" s="62"/>
      <c r="U153" s="62"/>
      <c r="V153" s="183">
        <v>42278</v>
      </c>
      <c r="W153" s="183"/>
      <c r="X153" s="63" t="s">
        <v>242</v>
      </c>
      <c r="Y153" s="63" t="s">
        <v>1299</v>
      </c>
      <c r="Z153" s="63" t="s">
        <v>243</v>
      </c>
      <c r="AA153" s="63" t="s">
        <v>1737</v>
      </c>
      <c r="AB153" s="64" t="s">
        <v>25</v>
      </c>
      <c r="AC153" s="64" t="s">
        <v>1785</v>
      </c>
      <c r="AD153" s="64" t="s">
        <v>155</v>
      </c>
      <c r="AE153" s="64">
        <v>6</v>
      </c>
      <c r="AF153" s="55">
        <v>5.76</v>
      </c>
      <c r="AG153" s="55">
        <v>6.3</v>
      </c>
      <c r="AH153" s="55">
        <v>5</v>
      </c>
      <c r="AI153" s="55">
        <v>8</v>
      </c>
    </row>
    <row r="154" spans="2:35" s="2" customFormat="1" ht="18" customHeight="1" x14ac:dyDescent="0.2">
      <c r="B154" s="62">
        <v>1</v>
      </c>
      <c r="C154" s="62">
        <v>1</v>
      </c>
      <c r="D154" s="62">
        <v>1</v>
      </c>
      <c r="E154" s="62">
        <v>1</v>
      </c>
      <c r="F154" s="62"/>
      <c r="G154" s="62"/>
      <c r="H154" s="62"/>
      <c r="I154" s="62"/>
      <c r="J154" s="62"/>
      <c r="K154" s="62"/>
      <c r="L154" s="62"/>
      <c r="M154" s="62"/>
      <c r="N154" s="62">
        <v>1</v>
      </c>
      <c r="O154" s="62"/>
      <c r="P154" s="62"/>
      <c r="Q154" s="62">
        <v>1</v>
      </c>
      <c r="R154" s="62">
        <v>1</v>
      </c>
      <c r="S154" s="62">
        <v>1</v>
      </c>
      <c r="T154" s="62"/>
      <c r="U154" s="62"/>
      <c r="V154" s="183">
        <v>42278</v>
      </c>
      <c r="W154" s="183"/>
      <c r="X154" s="63" t="s">
        <v>244</v>
      </c>
      <c r="Y154" s="63" t="s">
        <v>1314</v>
      </c>
      <c r="Z154" s="63" t="s">
        <v>245</v>
      </c>
      <c r="AA154" s="63" t="s">
        <v>1736</v>
      </c>
      <c r="AB154" s="64" t="s">
        <v>14</v>
      </c>
      <c r="AC154" s="64" t="s">
        <v>1784</v>
      </c>
      <c r="AD154" s="64" t="s">
        <v>56</v>
      </c>
      <c r="AE154" s="64">
        <v>6</v>
      </c>
      <c r="AF154" s="55">
        <v>5.76</v>
      </c>
      <c r="AG154" s="55">
        <v>6.3</v>
      </c>
      <c r="AH154" s="55">
        <v>5</v>
      </c>
      <c r="AI154" s="55">
        <v>8</v>
      </c>
    </row>
    <row r="155" spans="2:35" s="2" customFormat="1" ht="18" customHeight="1" x14ac:dyDescent="0.2">
      <c r="B155" s="62">
        <v>1</v>
      </c>
      <c r="C155" s="62">
        <v>1</v>
      </c>
      <c r="D155" s="62">
        <v>1</v>
      </c>
      <c r="E155" s="62">
        <v>1</v>
      </c>
      <c r="F155" s="62"/>
      <c r="G155" s="62"/>
      <c r="H155" s="62"/>
      <c r="I155" s="62"/>
      <c r="J155" s="62"/>
      <c r="K155" s="62"/>
      <c r="L155" s="62"/>
      <c r="M155" s="62"/>
      <c r="N155" s="62">
        <v>1</v>
      </c>
      <c r="O155" s="62"/>
      <c r="P155" s="62"/>
      <c r="Q155" s="62">
        <v>1</v>
      </c>
      <c r="R155" s="62">
        <v>1</v>
      </c>
      <c r="S155" s="62">
        <v>1</v>
      </c>
      <c r="T155" s="62"/>
      <c r="U155" s="62"/>
      <c r="V155" s="183">
        <v>42278</v>
      </c>
      <c r="W155" s="183"/>
      <c r="X155" s="63" t="s">
        <v>246</v>
      </c>
      <c r="Y155" s="63" t="s">
        <v>1316</v>
      </c>
      <c r="Z155" s="63" t="s">
        <v>247</v>
      </c>
      <c r="AA155" s="63" t="s">
        <v>1736</v>
      </c>
      <c r="AB155" s="64" t="s">
        <v>14</v>
      </c>
      <c r="AC155" s="64" t="s">
        <v>1784</v>
      </c>
      <c r="AD155" s="64" t="s">
        <v>11</v>
      </c>
      <c r="AE155" s="64">
        <v>8</v>
      </c>
      <c r="AF155" s="55">
        <v>7.68</v>
      </c>
      <c r="AG155" s="55">
        <v>8.4</v>
      </c>
      <c r="AH155" s="55">
        <v>7.04</v>
      </c>
      <c r="AI155" s="55">
        <v>10</v>
      </c>
    </row>
    <row r="156" spans="2:35" s="2" customFormat="1" ht="18" customHeight="1" x14ac:dyDescent="0.2">
      <c r="B156" s="62">
        <v>1</v>
      </c>
      <c r="C156" s="62">
        <v>1</v>
      </c>
      <c r="D156" s="62">
        <v>1</v>
      </c>
      <c r="E156" s="62">
        <v>1</v>
      </c>
      <c r="F156" s="62"/>
      <c r="G156" s="62"/>
      <c r="H156" s="62"/>
      <c r="I156" s="62"/>
      <c r="J156" s="62"/>
      <c r="K156" s="62"/>
      <c r="L156" s="62"/>
      <c r="M156" s="62"/>
      <c r="N156" s="62">
        <v>1</v>
      </c>
      <c r="O156" s="62"/>
      <c r="P156" s="62"/>
      <c r="Q156" s="62">
        <v>1</v>
      </c>
      <c r="R156" s="62">
        <v>1</v>
      </c>
      <c r="S156" s="62">
        <v>1</v>
      </c>
      <c r="T156" s="62"/>
      <c r="U156" s="62"/>
      <c r="V156" s="183">
        <v>42278</v>
      </c>
      <c r="W156" s="183"/>
      <c r="X156" s="63" t="s">
        <v>248</v>
      </c>
      <c r="Y156" s="63" t="s">
        <v>1315</v>
      </c>
      <c r="Z156" s="63" t="s">
        <v>249</v>
      </c>
      <c r="AA156" s="63" t="s">
        <v>1736</v>
      </c>
      <c r="AB156" s="64" t="s">
        <v>14</v>
      </c>
      <c r="AC156" s="64" t="s">
        <v>1784</v>
      </c>
      <c r="AD156" s="64" t="s">
        <v>56</v>
      </c>
      <c r="AE156" s="64">
        <v>6</v>
      </c>
      <c r="AF156" s="55">
        <v>5.76</v>
      </c>
      <c r="AG156" s="55">
        <v>6.3</v>
      </c>
      <c r="AH156" s="55">
        <v>5</v>
      </c>
      <c r="AI156" s="55">
        <v>8</v>
      </c>
    </row>
    <row r="157" spans="2:35" s="2" customFormat="1" ht="18" customHeight="1" x14ac:dyDescent="0.2">
      <c r="B157" s="62">
        <v>1</v>
      </c>
      <c r="C157" s="62">
        <v>1</v>
      </c>
      <c r="D157" s="62">
        <v>1</v>
      </c>
      <c r="E157" s="62">
        <v>1</v>
      </c>
      <c r="F157" s="62"/>
      <c r="G157" s="62"/>
      <c r="H157" s="62"/>
      <c r="I157" s="62"/>
      <c r="J157" s="62"/>
      <c r="K157" s="62"/>
      <c r="L157" s="62"/>
      <c r="M157" s="62"/>
      <c r="N157" s="62">
        <v>1</v>
      </c>
      <c r="O157" s="62"/>
      <c r="P157" s="62"/>
      <c r="Q157" s="62">
        <v>1</v>
      </c>
      <c r="R157" s="62">
        <v>1</v>
      </c>
      <c r="S157" s="62">
        <v>1</v>
      </c>
      <c r="T157" s="62"/>
      <c r="U157" s="62"/>
      <c r="V157" s="183">
        <v>42278</v>
      </c>
      <c r="W157" s="183"/>
      <c r="X157" s="63" t="s">
        <v>250</v>
      </c>
      <c r="Y157" s="63" t="s">
        <v>1319</v>
      </c>
      <c r="Z157" s="63" t="s">
        <v>251</v>
      </c>
      <c r="AA157" s="63" t="s">
        <v>1735</v>
      </c>
      <c r="AB157" s="64" t="s">
        <v>33</v>
      </c>
      <c r="AC157" s="64" t="s">
        <v>1026</v>
      </c>
      <c r="AD157" s="64" t="s">
        <v>152</v>
      </c>
      <c r="AE157" s="64">
        <v>5.2</v>
      </c>
      <c r="AF157" s="55">
        <v>4.99</v>
      </c>
      <c r="AG157" s="55">
        <v>5.46</v>
      </c>
      <c r="AH157" s="55">
        <v>4.58</v>
      </c>
      <c r="AI157" s="55">
        <v>6.66</v>
      </c>
    </row>
    <row r="158" spans="2:35" s="2" customFormat="1" ht="18" customHeight="1" x14ac:dyDescent="0.2">
      <c r="B158" s="62">
        <v>1</v>
      </c>
      <c r="C158" s="62">
        <v>1</v>
      </c>
      <c r="D158" s="62">
        <v>1</v>
      </c>
      <c r="E158" s="62">
        <v>1</v>
      </c>
      <c r="F158" s="62"/>
      <c r="G158" s="62"/>
      <c r="H158" s="62"/>
      <c r="I158" s="62"/>
      <c r="J158" s="62"/>
      <c r="K158" s="62"/>
      <c r="L158" s="62"/>
      <c r="M158" s="62"/>
      <c r="N158" s="62">
        <v>1</v>
      </c>
      <c r="O158" s="62"/>
      <c r="P158" s="62"/>
      <c r="Q158" s="62">
        <v>1</v>
      </c>
      <c r="R158" s="62">
        <v>1</v>
      </c>
      <c r="S158" s="62">
        <v>1</v>
      </c>
      <c r="T158" s="62"/>
      <c r="U158" s="62"/>
      <c r="V158" s="183">
        <v>42278</v>
      </c>
      <c r="W158" s="183"/>
      <c r="X158" s="63" t="s">
        <v>252</v>
      </c>
      <c r="Y158" s="63" t="s">
        <v>1317</v>
      </c>
      <c r="Z158" s="63" t="s">
        <v>253</v>
      </c>
      <c r="AA158" s="63" t="s">
        <v>1736</v>
      </c>
      <c r="AB158" s="64" t="s">
        <v>10</v>
      </c>
      <c r="AC158" s="64" t="s">
        <v>1784</v>
      </c>
      <c r="AD158" s="64" t="s">
        <v>41</v>
      </c>
      <c r="AE158" s="64">
        <v>8</v>
      </c>
      <c r="AF158" s="55">
        <v>7.68</v>
      </c>
      <c r="AG158" s="55">
        <v>8.4</v>
      </c>
      <c r="AH158" s="55">
        <v>7.04</v>
      </c>
      <c r="AI158" s="55">
        <v>10</v>
      </c>
    </row>
    <row r="159" spans="2:35" s="2" customFormat="1" ht="18" customHeight="1" x14ac:dyDescent="0.2">
      <c r="B159" s="62">
        <v>1</v>
      </c>
      <c r="C159" s="62">
        <v>1</v>
      </c>
      <c r="D159" s="62">
        <v>1</v>
      </c>
      <c r="E159" s="62">
        <v>1</v>
      </c>
      <c r="F159" s="62"/>
      <c r="G159" s="62"/>
      <c r="H159" s="62"/>
      <c r="I159" s="62"/>
      <c r="J159" s="62"/>
      <c r="K159" s="62"/>
      <c r="L159" s="62"/>
      <c r="M159" s="62"/>
      <c r="N159" s="62">
        <v>1</v>
      </c>
      <c r="O159" s="62"/>
      <c r="P159" s="62"/>
      <c r="Q159" s="62">
        <v>1</v>
      </c>
      <c r="R159" s="62">
        <v>1</v>
      </c>
      <c r="S159" s="62">
        <v>1</v>
      </c>
      <c r="T159" s="62"/>
      <c r="U159" s="62"/>
      <c r="V159" s="183">
        <v>42278</v>
      </c>
      <c r="W159" s="183"/>
      <c r="X159" s="63" t="s">
        <v>254</v>
      </c>
      <c r="Y159" s="63" t="s">
        <v>1318</v>
      </c>
      <c r="Z159" s="63" t="s">
        <v>255</v>
      </c>
      <c r="AA159" s="63" t="s">
        <v>1735</v>
      </c>
      <c r="AB159" s="64" t="s">
        <v>4</v>
      </c>
      <c r="AC159" s="64" t="s">
        <v>1026</v>
      </c>
      <c r="AD159" s="64" t="s">
        <v>17</v>
      </c>
      <c r="AE159" s="64">
        <v>6</v>
      </c>
      <c r="AF159" s="55">
        <v>5.76</v>
      </c>
      <c r="AG159" s="55">
        <v>6.3</v>
      </c>
      <c r="AH159" s="55">
        <v>5</v>
      </c>
      <c r="AI159" s="55">
        <v>8</v>
      </c>
    </row>
    <row r="160" spans="2:35" s="2" customFormat="1" ht="18" customHeight="1" x14ac:dyDescent="0.2">
      <c r="B160" s="62">
        <v>1</v>
      </c>
      <c r="C160" s="62">
        <v>1</v>
      </c>
      <c r="D160" s="62">
        <v>1</v>
      </c>
      <c r="E160" s="62">
        <v>1</v>
      </c>
      <c r="F160" s="62"/>
      <c r="G160" s="62"/>
      <c r="H160" s="62"/>
      <c r="I160" s="62"/>
      <c r="J160" s="62"/>
      <c r="K160" s="62"/>
      <c r="L160" s="62"/>
      <c r="M160" s="62"/>
      <c r="N160" s="62">
        <v>1</v>
      </c>
      <c r="O160" s="62"/>
      <c r="P160" s="62"/>
      <c r="Q160" s="62">
        <v>1</v>
      </c>
      <c r="R160" s="62">
        <v>1</v>
      </c>
      <c r="S160" s="62">
        <v>1</v>
      </c>
      <c r="T160" s="62"/>
      <c r="U160" s="62"/>
      <c r="V160" s="183">
        <v>42278</v>
      </c>
      <c r="W160" s="183"/>
      <c r="X160" s="63" t="s">
        <v>256</v>
      </c>
      <c r="Y160" s="63" t="s">
        <v>1321</v>
      </c>
      <c r="Z160" s="63" t="s">
        <v>257</v>
      </c>
      <c r="AA160" s="63" t="s">
        <v>1737</v>
      </c>
      <c r="AB160" s="64" t="s">
        <v>25</v>
      </c>
      <c r="AC160" s="64" t="s">
        <v>1785</v>
      </c>
      <c r="AD160" s="64" t="s">
        <v>41</v>
      </c>
      <c r="AE160" s="64">
        <v>6</v>
      </c>
      <c r="AF160" s="55">
        <v>5.76</v>
      </c>
      <c r="AG160" s="55">
        <v>6.3</v>
      </c>
      <c r="AH160" s="55">
        <v>5</v>
      </c>
      <c r="AI160" s="55">
        <v>8</v>
      </c>
    </row>
    <row r="161" spans="2:35" s="2" customFormat="1" ht="18" customHeight="1" x14ac:dyDescent="0.2">
      <c r="B161" s="62">
        <v>1</v>
      </c>
      <c r="C161" s="62">
        <v>1</v>
      </c>
      <c r="D161" s="62">
        <v>1</v>
      </c>
      <c r="E161" s="62">
        <v>1</v>
      </c>
      <c r="F161" s="62"/>
      <c r="G161" s="62"/>
      <c r="H161" s="62"/>
      <c r="I161" s="62"/>
      <c r="J161" s="62"/>
      <c r="K161" s="62"/>
      <c r="L161" s="62"/>
      <c r="M161" s="62"/>
      <c r="N161" s="62">
        <v>1</v>
      </c>
      <c r="O161" s="62"/>
      <c r="P161" s="62"/>
      <c r="Q161" s="62">
        <v>1</v>
      </c>
      <c r="R161" s="62">
        <v>1</v>
      </c>
      <c r="S161" s="62">
        <v>1</v>
      </c>
      <c r="T161" s="62"/>
      <c r="U161" s="62"/>
      <c r="V161" s="183">
        <v>42278</v>
      </c>
      <c r="W161" s="183"/>
      <c r="X161" s="63" t="s">
        <v>258</v>
      </c>
      <c r="Y161" s="63" t="s">
        <v>1322</v>
      </c>
      <c r="Z161" s="63" t="s">
        <v>259</v>
      </c>
      <c r="AA161" s="63" t="s">
        <v>1736</v>
      </c>
      <c r="AB161" s="64" t="s">
        <v>10</v>
      </c>
      <c r="AC161" s="64" t="s">
        <v>1784</v>
      </c>
      <c r="AD161" s="64" t="s">
        <v>56</v>
      </c>
      <c r="AE161" s="64">
        <v>6</v>
      </c>
      <c r="AF161" s="55">
        <v>5.76</v>
      </c>
      <c r="AG161" s="55">
        <v>6.3</v>
      </c>
      <c r="AH161" s="55">
        <v>5</v>
      </c>
      <c r="AI161" s="55">
        <v>8</v>
      </c>
    </row>
    <row r="162" spans="2:35" s="2" customFormat="1" ht="18" customHeight="1" x14ac:dyDescent="0.2">
      <c r="B162" s="62">
        <v>1</v>
      </c>
      <c r="C162" s="62">
        <v>1</v>
      </c>
      <c r="D162" s="62">
        <v>1</v>
      </c>
      <c r="E162" s="62">
        <v>1</v>
      </c>
      <c r="F162" s="62"/>
      <c r="G162" s="62"/>
      <c r="H162" s="62"/>
      <c r="I162" s="62"/>
      <c r="J162" s="62"/>
      <c r="K162" s="62"/>
      <c r="L162" s="62"/>
      <c r="M162" s="62"/>
      <c r="N162" s="62">
        <v>1</v>
      </c>
      <c r="O162" s="62"/>
      <c r="P162" s="62"/>
      <c r="Q162" s="62">
        <v>1</v>
      </c>
      <c r="R162" s="62">
        <v>1</v>
      </c>
      <c r="S162" s="62">
        <v>1</v>
      </c>
      <c r="T162" s="62"/>
      <c r="U162" s="62"/>
      <c r="V162" s="183">
        <v>42278</v>
      </c>
      <c r="W162" s="183"/>
      <c r="X162" s="63" t="s">
        <v>260</v>
      </c>
      <c r="Y162" s="63" t="s">
        <v>1323</v>
      </c>
      <c r="Z162" s="39" t="s">
        <v>261</v>
      </c>
      <c r="AA162" s="39" t="s">
        <v>1735</v>
      </c>
      <c r="AB162" s="64" t="s">
        <v>33</v>
      </c>
      <c r="AC162" s="64" t="s">
        <v>1772</v>
      </c>
      <c r="AD162" s="64" t="s">
        <v>1145</v>
      </c>
      <c r="AE162" s="45">
        <v>6</v>
      </c>
      <c r="AF162" s="55">
        <v>5.76</v>
      </c>
      <c r="AG162" s="55">
        <v>6.3</v>
      </c>
      <c r="AH162" s="55">
        <v>5</v>
      </c>
      <c r="AI162" s="55">
        <v>8</v>
      </c>
    </row>
    <row r="163" spans="2:35" s="2" customFormat="1" ht="18" customHeight="1" x14ac:dyDescent="0.2">
      <c r="B163" s="62">
        <v>1</v>
      </c>
      <c r="C163" s="62">
        <v>1</v>
      </c>
      <c r="D163" s="62">
        <v>1</v>
      </c>
      <c r="E163" s="62">
        <v>1</v>
      </c>
      <c r="F163" s="62"/>
      <c r="G163" s="62"/>
      <c r="H163" s="62"/>
      <c r="I163" s="62"/>
      <c r="J163" s="62"/>
      <c r="K163" s="62"/>
      <c r="L163" s="62"/>
      <c r="M163" s="62"/>
      <c r="N163" s="62">
        <v>1</v>
      </c>
      <c r="O163" s="62"/>
      <c r="P163" s="62"/>
      <c r="Q163" s="62">
        <v>1</v>
      </c>
      <c r="R163" s="62">
        <v>1</v>
      </c>
      <c r="S163" s="62">
        <v>1</v>
      </c>
      <c r="T163" s="62"/>
      <c r="U163" s="62"/>
      <c r="V163" s="183">
        <v>42278</v>
      </c>
      <c r="W163" s="183"/>
      <c r="X163" s="63" t="s">
        <v>293</v>
      </c>
      <c r="Y163" s="63" t="s">
        <v>1326</v>
      </c>
      <c r="Z163" s="63" t="s">
        <v>294</v>
      </c>
      <c r="AA163" s="63" t="s">
        <v>1735</v>
      </c>
      <c r="AB163" s="64" t="s">
        <v>4</v>
      </c>
      <c r="AC163" s="64" t="s">
        <v>1786</v>
      </c>
      <c r="AD163" s="64" t="s">
        <v>11</v>
      </c>
      <c r="AE163" s="64">
        <v>8</v>
      </c>
      <c r="AF163" s="55">
        <v>7.68</v>
      </c>
      <c r="AG163" s="55">
        <v>8.4</v>
      </c>
      <c r="AH163" s="55">
        <v>7.04</v>
      </c>
      <c r="AI163" s="55">
        <v>10</v>
      </c>
    </row>
    <row r="164" spans="2:35" s="2" customFormat="1" ht="18" customHeight="1" x14ac:dyDescent="0.2">
      <c r="B164" s="62">
        <v>1</v>
      </c>
      <c r="C164" s="62">
        <v>1</v>
      </c>
      <c r="D164" s="62">
        <v>1</v>
      </c>
      <c r="E164" s="62">
        <v>1</v>
      </c>
      <c r="F164" s="62"/>
      <c r="G164" s="62"/>
      <c r="H164" s="62"/>
      <c r="I164" s="62"/>
      <c r="J164" s="62"/>
      <c r="K164" s="62"/>
      <c r="L164" s="62"/>
      <c r="M164" s="62"/>
      <c r="N164" s="62">
        <v>1</v>
      </c>
      <c r="O164" s="62"/>
      <c r="P164" s="62"/>
      <c r="Q164" s="62">
        <v>1</v>
      </c>
      <c r="R164" s="62">
        <v>1</v>
      </c>
      <c r="S164" s="62">
        <v>1</v>
      </c>
      <c r="T164" s="62"/>
      <c r="U164" s="62"/>
      <c r="V164" s="183">
        <v>42278</v>
      </c>
      <c r="W164" s="183"/>
      <c r="X164" s="63" t="s">
        <v>295</v>
      </c>
      <c r="Y164" s="63" t="s">
        <v>1327</v>
      </c>
      <c r="Z164" s="63" t="s">
        <v>296</v>
      </c>
      <c r="AA164" s="63" t="s">
        <v>1737</v>
      </c>
      <c r="AB164" s="64" t="s">
        <v>25</v>
      </c>
      <c r="AC164" s="64" t="s">
        <v>1785</v>
      </c>
      <c r="AD164" s="64" t="s">
        <v>15</v>
      </c>
      <c r="AE164" s="64">
        <v>8</v>
      </c>
      <c r="AF164" s="55">
        <v>7.68</v>
      </c>
      <c r="AG164" s="55">
        <v>8.4</v>
      </c>
      <c r="AH164" s="55">
        <v>7.04</v>
      </c>
      <c r="AI164" s="55">
        <v>10</v>
      </c>
    </row>
    <row r="165" spans="2:35" s="2" customFormat="1" ht="18" customHeight="1" x14ac:dyDescent="0.2">
      <c r="B165" s="62">
        <v>1</v>
      </c>
      <c r="C165" s="62">
        <v>1</v>
      </c>
      <c r="D165" s="62">
        <v>1</v>
      </c>
      <c r="E165" s="62">
        <v>1</v>
      </c>
      <c r="F165" s="62"/>
      <c r="G165" s="62"/>
      <c r="H165" s="62"/>
      <c r="I165" s="62"/>
      <c r="J165" s="62"/>
      <c r="K165" s="62"/>
      <c r="L165" s="62"/>
      <c r="M165" s="62"/>
      <c r="N165" s="62">
        <v>1</v>
      </c>
      <c r="O165" s="62"/>
      <c r="P165" s="62"/>
      <c r="Q165" s="62">
        <v>1</v>
      </c>
      <c r="R165" s="62">
        <v>1</v>
      </c>
      <c r="S165" s="62">
        <v>1</v>
      </c>
      <c r="T165" s="62"/>
      <c r="U165" s="62"/>
      <c r="V165" s="183">
        <v>42278</v>
      </c>
      <c r="W165" s="183"/>
      <c r="X165" s="63" t="s">
        <v>297</v>
      </c>
      <c r="Y165" s="63" t="s">
        <v>1328</v>
      </c>
      <c r="Z165" s="63" t="s">
        <v>298</v>
      </c>
      <c r="AA165" s="63" t="s">
        <v>1735</v>
      </c>
      <c r="AB165" s="64" t="s">
        <v>33</v>
      </c>
      <c r="AC165" s="64" t="s">
        <v>1786</v>
      </c>
      <c r="AD165" s="64" t="s">
        <v>299</v>
      </c>
      <c r="AE165" s="64">
        <v>6</v>
      </c>
      <c r="AF165" s="55">
        <v>5.76</v>
      </c>
      <c r="AG165" s="55">
        <v>6.3</v>
      </c>
      <c r="AH165" s="55">
        <v>5</v>
      </c>
      <c r="AI165" s="55">
        <v>8</v>
      </c>
    </row>
    <row r="166" spans="2:35" s="2" customFormat="1" ht="18" customHeight="1" x14ac:dyDescent="0.2">
      <c r="B166" s="62">
        <v>1</v>
      </c>
      <c r="C166" s="62">
        <v>1</v>
      </c>
      <c r="D166" s="62">
        <v>1</v>
      </c>
      <c r="E166" s="62">
        <v>1</v>
      </c>
      <c r="F166" s="62"/>
      <c r="G166" s="62"/>
      <c r="H166" s="62"/>
      <c r="I166" s="62"/>
      <c r="J166" s="62"/>
      <c r="K166" s="62"/>
      <c r="L166" s="62"/>
      <c r="M166" s="62"/>
      <c r="N166" s="62">
        <v>1</v>
      </c>
      <c r="O166" s="62"/>
      <c r="P166" s="62"/>
      <c r="Q166" s="62">
        <v>1</v>
      </c>
      <c r="R166" s="62">
        <v>1</v>
      </c>
      <c r="S166" s="62">
        <v>1</v>
      </c>
      <c r="T166" s="62"/>
      <c r="U166" s="62"/>
      <c r="V166" s="183">
        <v>42278</v>
      </c>
      <c r="W166" s="183"/>
      <c r="X166" s="63" t="s">
        <v>300</v>
      </c>
      <c r="Y166" s="63" t="s">
        <v>1329</v>
      </c>
      <c r="Z166" s="63" t="s">
        <v>301</v>
      </c>
      <c r="AA166" s="63" t="s">
        <v>1736</v>
      </c>
      <c r="AB166" s="64" t="s">
        <v>10</v>
      </c>
      <c r="AC166" s="64" t="s">
        <v>1784</v>
      </c>
      <c r="AD166" s="64" t="s">
        <v>302</v>
      </c>
      <c r="AE166" s="64">
        <v>5.5</v>
      </c>
      <c r="AF166" s="55">
        <v>5.28</v>
      </c>
      <c r="AG166" s="55">
        <v>5.78</v>
      </c>
      <c r="AH166" s="55">
        <v>4.84</v>
      </c>
      <c r="AI166" s="55">
        <v>7.04</v>
      </c>
    </row>
    <row r="167" spans="2:35" s="2" customFormat="1" ht="18" customHeight="1" x14ac:dyDescent="0.2">
      <c r="B167" s="62">
        <v>1</v>
      </c>
      <c r="C167" s="62">
        <v>1</v>
      </c>
      <c r="D167" s="62">
        <v>1</v>
      </c>
      <c r="E167" s="62">
        <v>1</v>
      </c>
      <c r="F167" s="62"/>
      <c r="G167" s="62"/>
      <c r="H167" s="62"/>
      <c r="I167" s="62"/>
      <c r="J167" s="62"/>
      <c r="K167" s="62"/>
      <c r="L167" s="62"/>
      <c r="M167" s="62"/>
      <c r="N167" s="62">
        <v>1</v>
      </c>
      <c r="O167" s="62"/>
      <c r="P167" s="62"/>
      <c r="Q167" s="62">
        <v>1</v>
      </c>
      <c r="R167" s="62">
        <v>1</v>
      </c>
      <c r="S167" s="62">
        <v>1</v>
      </c>
      <c r="T167" s="62"/>
      <c r="U167" s="62"/>
      <c r="V167" s="183">
        <v>42278</v>
      </c>
      <c r="W167" s="183"/>
      <c r="X167" s="63" t="s">
        <v>303</v>
      </c>
      <c r="Y167" s="63" t="s">
        <v>1330</v>
      </c>
      <c r="Z167" s="63" t="s">
        <v>304</v>
      </c>
      <c r="AA167" s="63" t="s">
        <v>1736</v>
      </c>
      <c r="AB167" s="64" t="s">
        <v>10</v>
      </c>
      <c r="AC167" s="64" t="s">
        <v>1784</v>
      </c>
      <c r="AD167" s="64" t="s">
        <v>41</v>
      </c>
      <c r="AE167" s="64">
        <v>6</v>
      </c>
      <c r="AF167" s="55">
        <v>5.76</v>
      </c>
      <c r="AG167" s="55">
        <v>6.3</v>
      </c>
      <c r="AH167" s="55">
        <v>5</v>
      </c>
      <c r="AI167" s="55">
        <v>8</v>
      </c>
    </row>
    <row r="168" spans="2:35" s="2" customFormat="1" ht="18" customHeight="1" x14ac:dyDescent="0.2">
      <c r="B168" s="62">
        <v>1</v>
      </c>
      <c r="C168" s="62">
        <v>1</v>
      </c>
      <c r="D168" s="62">
        <v>1</v>
      </c>
      <c r="E168" s="62">
        <v>1</v>
      </c>
      <c r="F168" s="62"/>
      <c r="G168" s="62"/>
      <c r="H168" s="62"/>
      <c r="I168" s="62"/>
      <c r="J168" s="62"/>
      <c r="K168" s="62"/>
      <c r="L168" s="62"/>
      <c r="M168" s="62"/>
      <c r="N168" s="62">
        <v>1</v>
      </c>
      <c r="O168" s="62"/>
      <c r="P168" s="62"/>
      <c r="Q168" s="62">
        <v>1</v>
      </c>
      <c r="R168" s="62">
        <v>1</v>
      </c>
      <c r="S168" s="62">
        <v>1</v>
      </c>
      <c r="T168" s="62"/>
      <c r="U168" s="62"/>
      <c r="V168" s="183">
        <v>42278</v>
      </c>
      <c r="W168" s="183"/>
      <c r="X168" s="63" t="s">
        <v>305</v>
      </c>
      <c r="Y168" s="63" t="s">
        <v>1331</v>
      </c>
      <c r="Z168" s="63" t="s">
        <v>306</v>
      </c>
      <c r="AA168" s="63" t="s">
        <v>1736</v>
      </c>
      <c r="AB168" s="64" t="s">
        <v>10</v>
      </c>
      <c r="AC168" s="64" t="s">
        <v>1784</v>
      </c>
      <c r="AD168" s="64" t="s">
        <v>6</v>
      </c>
      <c r="AE168" s="64">
        <v>25</v>
      </c>
      <c r="AF168" s="55">
        <v>24</v>
      </c>
      <c r="AG168" s="55">
        <v>26.25</v>
      </c>
      <c r="AH168" s="55">
        <v>22</v>
      </c>
      <c r="AI168" s="55">
        <v>32</v>
      </c>
    </row>
    <row r="169" spans="2:35" s="2" customFormat="1" ht="18" customHeight="1" x14ac:dyDescent="0.2">
      <c r="B169" s="62">
        <v>1</v>
      </c>
      <c r="C169" s="62">
        <v>1</v>
      </c>
      <c r="D169" s="62">
        <v>1</v>
      </c>
      <c r="E169" s="62">
        <v>1</v>
      </c>
      <c r="F169" s="62"/>
      <c r="G169" s="62"/>
      <c r="H169" s="62"/>
      <c r="I169" s="62"/>
      <c r="J169" s="62"/>
      <c r="K169" s="62"/>
      <c r="L169" s="62"/>
      <c r="M169" s="62"/>
      <c r="N169" s="62">
        <v>1</v>
      </c>
      <c r="O169" s="62"/>
      <c r="P169" s="62"/>
      <c r="Q169" s="62">
        <v>1</v>
      </c>
      <c r="R169" s="62">
        <v>1</v>
      </c>
      <c r="S169" s="62">
        <v>1</v>
      </c>
      <c r="T169" s="62"/>
      <c r="U169" s="62"/>
      <c r="V169" s="183">
        <v>42278</v>
      </c>
      <c r="W169" s="183"/>
      <c r="X169" s="63" t="s">
        <v>307</v>
      </c>
      <c r="Y169" s="63" t="s">
        <v>1332</v>
      </c>
      <c r="Z169" s="39" t="s">
        <v>1076</v>
      </c>
      <c r="AA169" s="39" t="s">
        <v>1736</v>
      </c>
      <c r="AB169" s="64" t="s">
        <v>14</v>
      </c>
      <c r="AC169" s="64" t="s">
        <v>1784</v>
      </c>
      <c r="AD169" s="64" t="s">
        <v>15</v>
      </c>
      <c r="AE169" s="64">
        <v>6</v>
      </c>
      <c r="AF169" s="48">
        <v>5.76</v>
      </c>
      <c r="AG169" s="55">
        <v>6.3</v>
      </c>
      <c r="AH169" s="55">
        <v>5</v>
      </c>
      <c r="AI169" s="55">
        <v>8</v>
      </c>
    </row>
    <row r="170" spans="2:35" s="2" customFormat="1" ht="18" customHeight="1" x14ac:dyDescent="0.2">
      <c r="B170" s="62">
        <v>1</v>
      </c>
      <c r="C170" s="62">
        <v>1</v>
      </c>
      <c r="D170" s="62">
        <v>1</v>
      </c>
      <c r="E170" s="62">
        <v>1</v>
      </c>
      <c r="F170" s="62"/>
      <c r="G170" s="62"/>
      <c r="H170" s="62"/>
      <c r="I170" s="62"/>
      <c r="J170" s="62"/>
      <c r="K170" s="62"/>
      <c r="L170" s="62"/>
      <c r="M170" s="62"/>
      <c r="N170" s="62">
        <v>1</v>
      </c>
      <c r="O170" s="62"/>
      <c r="P170" s="62"/>
      <c r="Q170" s="62">
        <v>1</v>
      </c>
      <c r="R170" s="62">
        <v>1</v>
      </c>
      <c r="S170" s="62">
        <v>1</v>
      </c>
      <c r="T170" s="62"/>
      <c r="U170" s="62"/>
      <c r="V170" s="183">
        <v>42278</v>
      </c>
      <c r="W170" s="183"/>
      <c r="X170" s="63" t="s">
        <v>949</v>
      </c>
      <c r="Y170" s="63" t="s">
        <v>1333</v>
      </c>
      <c r="Z170" s="39" t="s">
        <v>1077</v>
      </c>
      <c r="AA170" s="39" t="s">
        <v>1736</v>
      </c>
      <c r="AB170" s="64" t="s">
        <v>14</v>
      </c>
      <c r="AC170" s="64" t="s">
        <v>1123</v>
      </c>
      <c r="AD170" s="64" t="s">
        <v>332</v>
      </c>
      <c r="AE170" s="64">
        <v>6</v>
      </c>
      <c r="AF170" s="48">
        <v>5.76</v>
      </c>
      <c r="AG170" s="55">
        <v>6.3</v>
      </c>
      <c r="AH170" s="55">
        <v>5</v>
      </c>
      <c r="AI170" s="55">
        <v>8</v>
      </c>
    </row>
    <row r="171" spans="2:35" s="2" customFormat="1" ht="18" customHeight="1" x14ac:dyDescent="0.2">
      <c r="B171" s="62">
        <v>1</v>
      </c>
      <c r="C171" s="62">
        <v>1</v>
      </c>
      <c r="D171" s="62">
        <v>1</v>
      </c>
      <c r="E171" s="62">
        <v>1</v>
      </c>
      <c r="F171" s="62"/>
      <c r="G171" s="62"/>
      <c r="H171" s="62"/>
      <c r="I171" s="62"/>
      <c r="J171" s="62"/>
      <c r="K171" s="62"/>
      <c r="L171" s="62"/>
      <c r="M171" s="62"/>
      <c r="N171" s="62">
        <v>1</v>
      </c>
      <c r="O171" s="62"/>
      <c r="P171" s="62"/>
      <c r="Q171" s="62">
        <v>1</v>
      </c>
      <c r="R171" s="62">
        <v>1</v>
      </c>
      <c r="S171" s="62">
        <v>1</v>
      </c>
      <c r="T171" s="62"/>
      <c r="U171" s="62"/>
      <c r="V171" s="183">
        <v>42278</v>
      </c>
      <c r="W171" s="183"/>
      <c r="X171" s="63" t="s">
        <v>308</v>
      </c>
      <c r="Y171" s="63" t="s">
        <v>1374</v>
      </c>
      <c r="Z171" s="63" t="s">
        <v>309</v>
      </c>
      <c r="AA171" s="63" t="s">
        <v>1736</v>
      </c>
      <c r="AB171" s="64" t="s">
        <v>10</v>
      </c>
      <c r="AC171" s="64" t="s">
        <v>1784</v>
      </c>
      <c r="AD171" s="64" t="s">
        <v>41</v>
      </c>
      <c r="AE171" s="64">
        <v>8</v>
      </c>
      <c r="AF171" s="55">
        <v>7.68</v>
      </c>
      <c r="AG171" s="55">
        <v>8.4</v>
      </c>
      <c r="AH171" s="55">
        <v>7.04</v>
      </c>
      <c r="AI171" s="55">
        <v>10</v>
      </c>
    </row>
    <row r="172" spans="2:35" s="2" customFormat="1" ht="18" customHeight="1" x14ac:dyDescent="0.2">
      <c r="B172" s="62">
        <v>1</v>
      </c>
      <c r="C172" s="62">
        <v>1</v>
      </c>
      <c r="D172" s="62">
        <v>1</v>
      </c>
      <c r="E172" s="62">
        <v>1</v>
      </c>
      <c r="F172" s="62"/>
      <c r="G172" s="62"/>
      <c r="H172" s="62"/>
      <c r="I172" s="62"/>
      <c r="J172" s="62"/>
      <c r="K172" s="62"/>
      <c r="L172" s="62"/>
      <c r="M172" s="62"/>
      <c r="N172" s="62">
        <v>1</v>
      </c>
      <c r="O172" s="62"/>
      <c r="P172" s="62"/>
      <c r="Q172" s="62">
        <v>1</v>
      </c>
      <c r="R172" s="62">
        <v>1</v>
      </c>
      <c r="S172" s="62">
        <v>1</v>
      </c>
      <c r="T172" s="62"/>
      <c r="U172" s="62"/>
      <c r="V172" s="183">
        <v>42278</v>
      </c>
      <c r="W172" s="183"/>
      <c r="X172" s="63" t="s">
        <v>310</v>
      </c>
      <c r="Y172" s="63" t="s">
        <v>1375</v>
      </c>
      <c r="Z172" s="63" t="s">
        <v>311</v>
      </c>
      <c r="AA172" s="63" t="s">
        <v>1735</v>
      </c>
      <c r="AB172" s="64" t="s">
        <v>33</v>
      </c>
      <c r="AC172" s="64" t="s">
        <v>1786</v>
      </c>
      <c r="AD172" s="64" t="s">
        <v>28</v>
      </c>
      <c r="AE172" s="64">
        <v>6</v>
      </c>
      <c r="AF172" s="55">
        <v>5.76</v>
      </c>
      <c r="AG172" s="55">
        <v>6.3</v>
      </c>
      <c r="AH172" s="55">
        <v>5</v>
      </c>
      <c r="AI172" s="55">
        <v>8</v>
      </c>
    </row>
    <row r="173" spans="2:35" s="2" customFormat="1" ht="18" customHeight="1" x14ac:dyDescent="0.2">
      <c r="B173" s="62">
        <v>1</v>
      </c>
      <c r="C173" s="62">
        <v>1</v>
      </c>
      <c r="D173" s="62">
        <v>1</v>
      </c>
      <c r="E173" s="62">
        <v>1</v>
      </c>
      <c r="F173" s="62"/>
      <c r="G173" s="62"/>
      <c r="H173" s="62"/>
      <c r="I173" s="62"/>
      <c r="J173" s="62"/>
      <c r="K173" s="62"/>
      <c r="L173" s="62"/>
      <c r="M173" s="62"/>
      <c r="N173" s="62">
        <v>1</v>
      </c>
      <c r="O173" s="62"/>
      <c r="P173" s="62"/>
      <c r="Q173" s="62">
        <v>1</v>
      </c>
      <c r="R173" s="62">
        <v>1</v>
      </c>
      <c r="S173" s="62">
        <v>1</v>
      </c>
      <c r="T173" s="62"/>
      <c r="U173" s="62"/>
      <c r="V173" s="183">
        <v>42278</v>
      </c>
      <c r="W173" s="183"/>
      <c r="X173" s="63" t="s">
        <v>312</v>
      </c>
      <c r="Y173" s="63" t="s">
        <v>1334</v>
      </c>
      <c r="Z173" s="63" t="s">
        <v>313</v>
      </c>
      <c r="AA173" s="63" t="s">
        <v>1737</v>
      </c>
      <c r="AB173" s="64" t="s">
        <v>25</v>
      </c>
      <c r="AC173" s="64" t="s">
        <v>1785</v>
      </c>
      <c r="AD173" s="64" t="s">
        <v>11</v>
      </c>
      <c r="AE173" s="64">
        <v>8</v>
      </c>
      <c r="AF173" s="55">
        <v>7.68</v>
      </c>
      <c r="AG173" s="55">
        <v>8.4</v>
      </c>
      <c r="AH173" s="55">
        <v>7.04</v>
      </c>
      <c r="AI173" s="55">
        <v>10</v>
      </c>
    </row>
    <row r="174" spans="2:35" s="2" customFormat="1" ht="18" customHeight="1" x14ac:dyDescent="0.2">
      <c r="B174" s="62">
        <v>1</v>
      </c>
      <c r="C174" s="31" t="s">
        <v>904</v>
      </c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>
        <v>1</v>
      </c>
      <c r="O174" s="62"/>
      <c r="P174" s="62"/>
      <c r="Q174" s="62"/>
      <c r="R174" s="62"/>
      <c r="S174" s="62">
        <v>1</v>
      </c>
      <c r="T174" s="62"/>
      <c r="U174" s="62"/>
      <c r="V174" s="183">
        <v>42278</v>
      </c>
      <c r="W174" s="183"/>
      <c r="X174" s="65" t="s">
        <v>314</v>
      </c>
      <c r="Y174" s="65" t="s">
        <v>1377</v>
      </c>
      <c r="Z174" s="65" t="s">
        <v>315</v>
      </c>
      <c r="AA174" s="65" t="s">
        <v>1735</v>
      </c>
      <c r="AB174" s="25" t="s">
        <v>4</v>
      </c>
      <c r="AC174" s="25" t="s">
        <v>1025</v>
      </c>
      <c r="AD174" s="25"/>
      <c r="AE174" s="25"/>
      <c r="AF174" s="20"/>
      <c r="AG174" s="20"/>
      <c r="AH174" s="20"/>
      <c r="AI174" s="20"/>
    </row>
    <row r="175" spans="2:35" s="2" customFormat="1" ht="18" customHeight="1" x14ac:dyDescent="0.2">
      <c r="B175" s="62"/>
      <c r="C175" s="62">
        <v>1</v>
      </c>
      <c r="D175" s="62">
        <v>1</v>
      </c>
      <c r="E175" s="62">
        <v>1</v>
      </c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>
        <v>1</v>
      </c>
      <c r="Q175" s="62">
        <v>1</v>
      </c>
      <c r="R175" s="62">
        <v>1</v>
      </c>
      <c r="S175" s="62"/>
      <c r="T175" s="62"/>
      <c r="U175" s="62"/>
      <c r="V175" s="183">
        <v>42278</v>
      </c>
      <c r="W175" s="183"/>
      <c r="X175" s="66" t="s">
        <v>316</v>
      </c>
      <c r="Y175" s="66" t="s">
        <v>1376</v>
      </c>
      <c r="Z175" s="66" t="s">
        <v>317</v>
      </c>
      <c r="AA175" s="66" t="s">
        <v>1735</v>
      </c>
      <c r="AB175" s="59" t="s">
        <v>4</v>
      </c>
      <c r="AC175" s="59" t="s">
        <v>1025</v>
      </c>
      <c r="AD175" s="59" t="s">
        <v>15</v>
      </c>
      <c r="AE175" s="59">
        <v>6</v>
      </c>
      <c r="AF175" s="3">
        <v>5.76</v>
      </c>
      <c r="AG175" s="3">
        <v>6.3</v>
      </c>
      <c r="AH175" s="3">
        <v>5</v>
      </c>
      <c r="AI175" s="3">
        <v>8</v>
      </c>
    </row>
    <row r="176" spans="2:35" s="2" customFormat="1" ht="18" customHeight="1" x14ac:dyDescent="0.2">
      <c r="B176" s="62"/>
      <c r="C176" s="62">
        <v>1</v>
      </c>
      <c r="D176" s="62">
        <v>1</v>
      </c>
      <c r="E176" s="62">
        <v>1</v>
      </c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>
        <v>1</v>
      </c>
      <c r="Q176" s="62">
        <v>1</v>
      </c>
      <c r="R176" s="62">
        <v>1</v>
      </c>
      <c r="S176" s="62"/>
      <c r="T176" s="62"/>
      <c r="U176" s="62"/>
      <c r="V176" s="183">
        <v>42278</v>
      </c>
      <c r="W176" s="183"/>
      <c r="X176" s="66" t="s">
        <v>318</v>
      </c>
      <c r="Y176" s="66" t="s">
        <v>1408</v>
      </c>
      <c r="Z176" s="66" t="s">
        <v>319</v>
      </c>
      <c r="AA176" s="66" t="s">
        <v>1735</v>
      </c>
      <c r="AB176" s="59" t="s">
        <v>4</v>
      </c>
      <c r="AC176" s="59" t="s">
        <v>1025</v>
      </c>
      <c r="AD176" s="59" t="s">
        <v>41</v>
      </c>
      <c r="AE176" s="59">
        <v>6</v>
      </c>
      <c r="AF176" s="3">
        <v>5.76</v>
      </c>
      <c r="AG176" s="3">
        <v>6.3</v>
      </c>
      <c r="AH176" s="3">
        <v>5</v>
      </c>
      <c r="AI176" s="3">
        <v>8</v>
      </c>
    </row>
    <row r="177" spans="2:35" s="2" customFormat="1" ht="18" customHeight="1" x14ac:dyDescent="0.2">
      <c r="B177" s="62">
        <v>1</v>
      </c>
      <c r="C177" s="31" t="s">
        <v>904</v>
      </c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>
        <v>1</v>
      </c>
      <c r="O177" s="62"/>
      <c r="P177" s="62"/>
      <c r="Q177" s="62"/>
      <c r="R177" s="62"/>
      <c r="S177" s="62">
        <v>1</v>
      </c>
      <c r="T177" s="62"/>
      <c r="U177" s="62"/>
      <c r="V177" s="183">
        <v>42278</v>
      </c>
      <c r="W177" s="183"/>
      <c r="X177" s="65" t="s">
        <v>320</v>
      </c>
      <c r="Y177" s="65" t="s">
        <v>1336</v>
      </c>
      <c r="Z177" s="65" t="s">
        <v>1173</v>
      </c>
      <c r="AA177" s="65" t="s">
        <v>1735</v>
      </c>
      <c r="AB177" s="25" t="s">
        <v>33</v>
      </c>
      <c r="AC177" s="25" t="s">
        <v>1026</v>
      </c>
      <c r="AD177" s="25"/>
      <c r="AE177" s="25"/>
      <c r="AF177" s="20"/>
      <c r="AG177" s="20"/>
      <c r="AH177" s="20"/>
      <c r="AI177" s="20"/>
    </row>
    <row r="178" spans="2:35" s="2" customFormat="1" ht="18" customHeight="1" x14ac:dyDescent="0.2">
      <c r="B178" s="62"/>
      <c r="C178" s="62">
        <v>1</v>
      </c>
      <c r="D178" s="62">
        <v>1</v>
      </c>
      <c r="E178" s="62">
        <v>1</v>
      </c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>
        <v>1</v>
      </c>
      <c r="Q178" s="62">
        <v>1</v>
      </c>
      <c r="R178" s="62">
        <v>1</v>
      </c>
      <c r="S178" s="62"/>
      <c r="T178" s="62"/>
      <c r="U178" s="62"/>
      <c r="V178" s="183">
        <v>42278</v>
      </c>
      <c r="W178" s="183"/>
      <c r="X178" s="66" t="s">
        <v>321</v>
      </c>
      <c r="Y178" s="66" t="s">
        <v>1335</v>
      </c>
      <c r="Z178" s="66" t="s">
        <v>322</v>
      </c>
      <c r="AA178" s="66" t="s">
        <v>1735</v>
      </c>
      <c r="AB178" s="59" t="s">
        <v>33</v>
      </c>
      <c r="AC178" s="59" t="s">
        <v>1026</v>
      </c>
      <c r="AD178" s="59" t="s">
        <v>15</v>
      </c>
      <c r="AE178" s="59">
        <v>6</v>
      </c>
      <c r="AF178" s="3">
        <v>5.76</v>
      </c>
      <c r="AG178" s="3">
        <v>6.3</v>
      </c>
      <c r="AH178" s="3">
        <v>5</v>
      </c>
      <c r="AI178" s="3">
        <v>8</v>
      </c>
    </row>
    <row r="179" spans="2:35" s="2" customFormat="1" ht="18" customHeight="1" x14ac:dyDescent="0.2">
      <c r="B179" s="62"/>
      <c r="C179" s="62">
        <v>1</v>
      </c>
      <c r="D179" s="62">
        <v>1</v>
      </c>
      <c r="E179" s="62">
        <v>1</v>
      </c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>
        <v>1</v>
      </c>
      <c r="Q179" s="62">
        <v>1</v>
      </c>
      <c r="R179" s="62">
        <v>1</v>
      </c>
      <c r="S179" s="62"/>
      <c r="T179" s="62"/>
      <c r="U179" s="62"/>
      <c r="V179" s="183">
        <v>42278</v>
      </c>
      <c r="W179" s="183"/>
      <c r="X179" s="66" t="s">
        <v>323</v>
      </c>
      <c r="Y179" s="66" t="s">
        <v>1337</v>
      </c>
      <c r="Z179" s="66" t="s">
        <v>324</v>
      </c>
      <c r="AA179" s="66" t="s">
        <v>1735</v>
      </c>
      <c r="AB179" s="59" t="s">
        <v>33</v>
      </c>
      <c r="AC179" s="59" t="s">
        <v>1026</v>
      </c>
      <c r="AD179" s="59" t="s">
        <v>15</v>
      </c>
      <c r="AE179" s="59">
        <v>12</v>
      </c>
      <c r="AF179" s="3">
        <v>11.52</v>
      </c>
      <c r="AG179" s="3">
        <v>12.6</v>
      </c>
      <c r="AH179" s="3">
        <v>10.5</v>
      </c>
      <c r="AI179" s="3">
        <v>15.4</v>
      </c>
    </row>
    <row r="180" spans="2:35" s="2" customFormat="1" ht="18" customHeight="1" x14ac:dyDescent="0.2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45">
        <v>1</v>
      </c>
      <c r="N180" s="45"/>
      <c r="O180" s="45"/>
      <c r="P180" s="45">
        <v>1</v>
      </c>
      <c r="Q180" s="45">
        <v>1</v>
      </c>
      <c r="R180" s="62">
        <v>1</v>
      </c>
      <c r="S180" s="62"/>
      <c r="T180" s="62"/>
      <c r="U180" s="62"/>
      <c r="V180" s="183">
        <v>42349</v>
      </c>
      <c r="W180" s="183"/>
      <c r="X180" s="66" t="s">
        <v>1169</v>
      </c>
      <c r="Y180" s="66" t="s">
        <v>1338</v>
      </c>
      <c r="Z180" s="66" t="s">
        <v>1165</v>
      </c>
      <c r="AA180" s="66" t="s">
        <v>1735</v>
      </c>
      <c r="AB180" s="59" t="s">
        <v>33</v>
      </c>
      <c r="AC180" s="59" t="s">
        <v>1026</v>
      </c>
      <c r="AD180" s="59"/>
      <c r="AE180" s="59">
        <v>6</v>
      </c>
      <c r="AF180" s="3">
        <v>5.8</v>
      </c>
      <c r="AG180" s="3">
        <v>6.3</v>
      </c>
      <c r="AH180" s="3">
        <v>5</v>
      </c>
      <c r="AI180" s="3">
        <v>8</v>
      </c>
    </row>
    <row r="181" spans="2:35" s="2" customFormat="1" ht="18" customHeight="1" x14ac:dyDescent="0.2">
      <c r="B181" s="62">
        <v>1</v>
      </c>
      <c r="C181" s="62">
        <v>1</v>
      </c>
      <c r="D181" s="62">
        <v>1</v>
      </c>
      <c r="E181" s="62">
        <v>1</v>
      </c>
      <c r="F181" s="62"/>
      <c r="G181" s="62"/>
      <c r="H181" s="62"/>
      <c r="I181" s="62"/>
      <c r="J181" s="62"/>
      <c r="K181" s="62"/>
      <c r="L181" s="62"/>
      <c r="M181" s="62"/>
      <c r="N181" s="62">
        <v>1</v>
      </c>
      <c r="O181" s="62"/>
      <c r="P181" s="62"/>
      <c r="Q181" s="62">
        <v>1</v>
      </c>
      <c r="R181" s="62">
        <v>1</v>
      </c>
      <c r="S181" s="62">
        <v>1</v>
      </c>
      <c r="T181" s="62"/>
      <c r="U181" s="62"/>
      <c r="V181" s="183">
        <v>42278</v>
      </c>
      <c r="W181" s="183"/>
      <c r="X181" s="63" t="s">
        <v>325</v>
      </c>
      <c r="Y181" s="63" t="s">
        <v>1339</v>
      </c>
      <c r="Z181" s="63" t="s">
        <v>326</v>
      </c>
      <c r="AA181" s="63" t="s">
        <v>1735</v>
      </c>
      <c r="AB181" s="64" t="s">
        <v>33</v>
      </c>
      <c r="AC181" s="64" t="s">
        <v>1786</v>
      </c>
      <c r="AD181" s="64" t="s">
        <v>11</v>
      </c>
      <c r="AE181" s="64">
        <v>16</v>
      </c>
      <c r="AF181" s="55">
        <v>15.36</v>
      </c>
      <c r="AG181" s="55">
        <v>16.8</v>
      </c>
      <c r="AH181" s="55">
        <v>14.08</v>
      </c>
      <c r="AI181" s="55">
        <v>20.48</v>
      </c>
    </row>
    <row r="182" spans="2:35" s="2" customFormat="1" ht="18" customHeight="1" x14ac:dyDescent="0.2">
      <c r="B182" s="62">
        <v>1</v>
      </c>
      <c r="C182" s="62">
        <v>1</v>
      </c>
      <c r="D182" s="62">
        <v>1</v>
      </c>
      <c r="E182" s="62">
        <v>1</v>
      </c>
      <c r="F182" s="62"/>
      <c r="G182" s="62"/>
      <c r="H182" s="62"/>
      <c r="I182" s="62"/>
      <c r="J182" s="62"/>
      <c r="K182" s="62"/>
      <c r="L182" s="62"/>
      <c r="M182" s="62"/>
      <c r="N182" s="62">
        <v>1</v>
      </c>
      <c r="O182" s="62"/>
      <c r="P182" s="62"/>
      <c r="Q182" s="62">
        <v>1</v>
      </c>
      <c r="R182" s="62">
        <v>1</v>
      </c>
      <c r="S182" s="62">
        <v>1</v>
      </c>
      <c r="T182" s="62"/>
      <c r="U182" s="62"/>
      <c r="V182" s="183">
        <v>42278</v>
      </c>
      <c r="W182" s="183"/>
      <c r="X182" s="63" t="s">
        <v>327</v>
      </c>
      <c r="Y182" s="63" t="s">
        <v>1340</v>
      </c>
      <c r="Z182" s="63" t="s">
        <v>328</v>
      </c>
      <c r="AA182" s="63" t="s">
        <v>1736</v>
      </c>
      <c r="AB182" s="64" t="s">
        <v>14</v>
      </c>
      <c r="AC182" s="64" t="s">
        <v>1784</v>
      </c>
      <c r="AD182" s="64" t="s">
        <v>15</v>
      </c>
      <c r="AE182" s="64">
        <v>6</v>
      </c>
      <c r="AF182" s="55">
        <v>5.76</v>
      </c>
      <c r="AG182" s="55">
        <v>6.3</v>
      </c>
      <c r="AH182" s="55">
        <v>5</v>
      </c>
      <c r="AI182" s="55">
        <v>8</v>
      </c>
    </row>
    <row r="183" spans="2:35" s="2" customFormat="1" ht="18" customHeight="1" x14ac:dyDescent="0.2">
      <c r="B183" s="62">
        <v>1</v>
      </c>
      <c r="C183" s="62">
        <v>1</v>
      </c>
      <c r="D183" s="62">
        <v>1</v>
      </c>
      <c r="E183" s="62">
        <v>1</v>
      </c>
      <c r="F183" s="62"/>
      <c r="G183" s="62" t="s">
        <v>904</v>
      </c>
      <c r="H183" s="62"/>
      <c r="I183" s="62"/>
      <c r="J183" s="62"/>
      <c r="K183" s="62"/>
      <c r="L183" s="62"/>
      <c r="M183" s="62"/>
      <c r="N183" s="62">
        <v>1</v>
      </c>
      <c r="O183" s="62"/>
      <c r="P183" s="62"/>
      <c r="Q183" s="62">
        <v>1</v>
      </c>
      <c r="R183" s="62">
        <v>1</v>
      </c>
      <c r="S183" s="62">
        <v>1</v>
      </c>
      <c r="T183" s="62"/>
      <c r="U183" s="62"/>
      <c r="V183" s="183">
        <v>42278</v>
      </c>
      <c r="W183" s="183"/>
      <c r="X183" s="63" t="s">
        <v>329</v>
      </c>
      <c r="Y183" s="63" t="s">
        <v>1341</v>
      </c>
      <c r="Z183" s="63" t="s">
        <v>970</v>
      </c>
      <c r="AA183" s="63" t="s">
        <v>1737</v>
      </c>
      <c r="AB183" s="64" t="s">
        <v>25</v>
      </c>
      <c r="AC183" s="64" t="s">
        <v>1785</v>
      </c>
      <c r="AD183" s="64" t="s">
        <v>330</v>
      </c>
      <c r="AE183" s="64">
        <v>3</v>
      </c>
      <c r="AF183" s="55">
        <v>2.88</v>
      </c>
      <c r="AG183" s="55">
        <v>3.15</v>
      </c>
      <c r="AH183" s="55">
        <v>2.64</v>
      </c>
      <c r="AI183" s="55">
        <v>3.84</v>
      </c>
    </row>
    <row r="184" spans="2:35" s="2" customFormat="1" ht="18" customHeight="1" x14ac:dyDescent="0.2">
      <c r="B184" s="62">
        <v>1</v>
      </c>
      <c r="C184" s="62">
        <v>1</v>
      </c>
      <c r="D184" s="62">
        <v>1</v>
      </c>
      <c r="E184" s="62" t="s">
        <v>904</v>
      </c>
      <c r="F184" s="62"/>
      <c r="G184" s="62">
        <v>1</v>
      </c>
      <c r="H184" s="62"/>
      <c r="I184" s="62"/>
      <c r="J184" s="62"/>
      <c r="K184" s="62"/>
      <c r="L184" s="62"/>
      <c r="M184" s="62"/>
      <c r="N184" s="62">
        <v>1</v>
      </c>
      <c r="O184" s="62"/>
      <c r="P184" s="62"/>
      <c r="Q184" s="62">
        <v>1</v>
      </c>
      <c r="R184" s="62">
        <v>1</v>
      </c>
      <c r="S184" s="180">
        <v>1</v>
      </c>
      <c r="T184" s="62"/>
      <c r="U184" s="62"/>
      <c r="V184" s="183">
        <v>42278</v>
      </c>
      <c r="W184" s="183"/>
      <c r="X184" s="63" t="s">
        <v>331</v>
      </c>
      <c r="Y184" s="63" t="s">
        <v>1342</v>
      </c>
      <c r="Z184" s="63" t="s">
        <v>971</v>
      </c>
      <c r="AA184" s="63" t="s">
        <v>1737</v>
      </c>
      <c r="AB184" s="64" t="s">
        <v>25</v>
      </c>
      <c r="AC184" s="64" t="s">
        <v>951</v>
      </c>
      <c r="AD184" s="64" t="s">
        <v>332</v>
      </c>
      <c r="AE184" s="64">
        <v>6</v>
      </c>
      <c r="AF184" s="55">
        <v>5.76</v>
      </c>
      <c r="AG184" s="55">
        <v>6.3</v>
      </c>
      <c r="AH184" s="55">
        <v>5</v>
      </c>
      <c r="AI184" s="55">
        <v>8</v>
      </c>
    </row>
    <row r="185" spans="2:35" s="2" customFormat="1" ht="18" customHeight="1" x14ac:dyDescent="0.2">
      <c r="B185" s="62">
        <v>1</v>
      </c>
      <c r="C185" s="31" t="s">
        <v>904</v>
      </c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>
        <v>1</v>
      </c>
      <c r="O185" s="62"/>
      <c r="P185" s="62"/>
      <c r="Q185" s="62"/>
      <c r="R185" s="62"/>
      <c r="S185" s="62">
        <v>1</v>
      </c>
      <c r="T185" s="62"/>
      <c r="U185" s="62"/>
      <c r="V185" s="183">
        <v>42278</v>
      </c>
      <c r="W185" s="183"/>
      <c r="X185" s="65" t="s">
        <v>333</v>
      </c>
      <c r="Y185" s="65" t="s">
        <v>1343</v>
      </c>
      <c r="Z185" s="65" t="s">
        <v>334</v>
      </c>
      <c r="AA185" s="65" t="s">
        <v>1736</v>
      </c>
      <c r="AB185" s="25" t="s">
        <v>10</v>
      </c>
      <c r="AC185" s="25" t="s">
        <v>1784</v>
      </c>
      <c r="AD185" s="25"/>
      <c r="AE185" s="25"/>
      <c r="AF185" s="20"/>
      <c r="AG185" s="20"/>
      <c r="AH185" s="20"/>
      <c r="AI185" s="20"/>
    </row>
    <row r="186" spans="2:35" s="2" customFormat="1" ht="18" customHeight="1" x14ac:dyDescent="0.2">
      <c r="B186" s="62"/>
      <c r="C186" s="62">
        <v>1</v>
      </c>
      <c r="D186" s="62">
        <v>1</v>
      </c>
      <c r="E186" s="62">
        <v>1</v>
      </c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>
        <v>1</v>
      </c>
      <c r="Q186" s="62">
        <v>1</v>
      </c>
      <c r="R186" s="62">
        <v>1</v>
      </c>
      <c r="S186" s="62"/>
      <c r="T186" s="62"/>
      <c r="U186" s="62"/>
      <c r="V186" s="183">
        <v>42278</v>
      </c>
      <c r="W186" s="183"/>
      <c r="X186" s="66" t="s">
        <v>335</v>
      </c>
      <c r="Y186" s="66" t="s">
        <v>1344</v>
      </c>
      <c r="Z186" s="66" t="s">
        <v>336</v>
      </c>
      <c r="AA186" s="66" t="s">
        <v>1736</v>
      </c>
      <c r="AB186" s="59" t="s">
        <v>10</v>
      </c>
      <c r="AC186" s="59" t="s">
        <v>1784</v>
      </c>
      <c r="AD186" s="59" t="s">
        <v>17</v>
      </c>
      <c r="AE186" s="59">
        <v>5</v>
      </c>
      <c r="AF186" s="3">
        <v>4.8</v>
      </c>
      <c r="AG186" s="3">
        <v>5.25</v>
      </c>
      <c r="AH186" s="3">
        <v>4.4000000000000004</v>
      </c>
      <c r="AI186" s="3">
        <v>6.4</v>
      </c>
    </row>
    <row r="187" spans="2:35" s="2" customFormat="1" ht="18" customHeight="1" x14ac:dyDescent="0.2">
      <c r="B187" s="62"/>
      <c r="C187" s="62">
        <v>1</v>
      </c>
      <c r="D187" s="62">
        <v>1</v>
      </c>
      <c r="E187" s="62">
        <v>1</v>
      </c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>
        <v>1</v>
      </c>
      <c r="Q187" s="62">
        <v>1</v>
      </c>
      <c r="R187" s="62">
        <v>1</v>
      </c>
      <c r="S187" s="62"/>
      <c r="T187" s="62"/>
      <c r="U187" s="62"/>
      <c r="V187" s="183">
        <v>42278</v>
      </c>
      <c r="W187" s="183"/>
      <c r="X187" s="66" t="s">
        <v>337</v>
      </c>
      <c r="Y187" s="66" t="s">
        <v>1345</v>
      </c>
      <c r="Z187" s="66" t="s">
        <v>338</v>
      </c>
      <c r="AA187" s="66" t="s">
        <v>1736</v>
      </c>
      <c r="AB187" s="59" t="s">
        <v>10</v>
      </c>
      <c r="AC187" s="59" t="s">
        <v>1784</v>
      </c>
      <c r="AD187" s="59" t="s">
        <v>11</v>
      </c>
      <c r="AE187" s="59">
        <v>8</v>
      </c>
      <c r="AF187" s="3">
        <v>7.68</v>
      </c>
      <c r="AG187" s="3">
        <v>8.4</v>
      </c>
      <c r="AH187" s="3">
        <v>7.04</v>
      </c>
      <c r="AI187" s="3">
        <v>10</v>
      </c>
    </row>
    <row r="188" spans="2:35" s="2" customFormat="1" ht="18" customHeight="1" x14ac:dyDescent="0.2">
      <c r="B188" s="62"/>
      <c r="C188" s="62">
        <v>1</v>
      </c>
      <c r="D188" s="62">
        <v>1</v>
      </c>
      <c r="E188" s="62">
        <v>1</v>
      </c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>
        <v>1</v>
      </c>
      <c r="Q188" s="62">
        <v>1</v>
      </c>
      <c r="R188" s="62">
        <v>1</v>
      </c>
      <c r="S188" s="62"/>
      <c r="T188" s="62"/>
      <c r="U188" s="62"/>
      <c r="V188" s="183">
        <v>42278</v>
      </c>
      <c r="W188" s="183"/>
      <c r="X188" s="66" t="s">
        <v>339</v>
      </c>
      <c r="Y188" s="66" t="s">
        <v>1347</v>
      </c>
      <c r="Z188" s="66" t="s">
        <v>340</v>
      </c>
      <c r="AA188" s="66" t="s">
        <v>1736</v>
      </c>
      <c r="AB188" s="59" t="s">
        <v>10</v>
      </c>
      <c r="AC188" s="59" t="s">
        <v>1784</v>
      </c>
      <c r="AD188" s="59" t="s">
        <v>6</v>
      </c>
      <c r="AE188" s="59">
        <v>8</v>
      </c>
      <c r="AF188" s="3">
        <v>7.68</v>
      </c>
      <c r="AG188" s="3">
        <v>8.4</v>
      </c>
      <c r="AH188" s="3">
        <v>7.04</v>
      </c>
      <c r="AI188" s="3">
        <v>10</v>
      </c>
    </row>
    <row r="189" spans="2:35" s="2" customFormat="1" ht="18" customHeight="1" x14ac:dyDescent="0.2">
      <c r="B189" s="62">
        <v>1</v>
      </c>
      <c r="C189" s="62">
        <v>1</v>
      </c>
      <c r="D189" s="62">
        <v>1</v>
      </c>
      <c r="E189" s="62"/>
      <c r="F189" s="62"/>
      <c r="G189" s="62"/>
      <c r="H189" s="62"/>
      <c r="I189" s="62">
        <v>1</v>
      </c>
      <c r="J189" s="62"/>
      <c r="K189" s="62"/>
      <c r="L189" s="62"/>
      <c r="M189" s="62"/>
      <c r="N189" s="62"/>
      <c r="O189" s="62">
        <v>1</v>
      </c>
      <c r="P189" s="62"/>
      <c r="Q189" s="62">
        <v>1</v>
      </c>
      <c r="R189" s="62">
        <v>1</v>
      </c>
      <c r="S189" s="62"/>
      <c r="T189" s="62">
        <v>1</v>
      </c>
      <c r="U189" s="62"/>
      <c r="V189" s="183">
        <v>42278</v>
      </c>
      <c r="W189" s="183"/>
      <c r="X189" s="63" t="s">
        <v>341</v>
      </c>
      <c r="Y189" s="63" t="s">
        <v>1348</v>
      </c>
      <c r="Z189" s="63" t="s">
        <v>342</v>
      </c>
      <c r="AA189" s="63" t="s">
        <v>1736</v>
      </c>
      <c r="AB189" s="64" t="s">
        <v>10</v>
      </c>
      <c r="AC189" s="29" t="s">
        <v>343</v>
      </c>
      <c r="AD189" s="64" t="s">
        <v>7</v>
      </c>
      <c r="AE189" s="64">
        <v>5</v>
      </c>
      <c r="AF189" s="55">
        <v>4.8</v>
      </c>
      <c r="AG189" s="55">
        <v>5.25</v>
      </c>
      <c r="AH189" s="55">
        <v>4.4000000000000004</v>
      </c>
      <c r="AI189" s="55">
        <v>6.4</v>
      </c>
    </row>
    <row r="190" spans="2:35" s="2" customFormat="1" ht="18" customHeight="1" x14ac:dyDescent="0.2">
      <c r="B190" s="62">
        <v>1</v>
      </c>
      <c r="C190" s="31" t="s">
        <v>904</v>
      </c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>
        <v>1</v>
      </c>
      <c r="O190" s="62"/>
      <c r="P190" s="62"/>
      <c r="Q190" s="62"/>
      <c r="R190" s="62"/>
      <c r="S190" s="62">
        <v>1</v>
      </c>
      <c r="T190" s="62"/>
      <c r="U190" s="62"/>
      <c r="V190" s="183">
        <v>42278</v>
      </c>
      <c r="W190" s="183"/>
      <c r="X190" s="65" t="s">
        <v>351</v>
      </c>
      <c r="Y190" s="65" t="s">
        <v>1351</v>
      </c>
      <c r="Z190" s="65" t="s">
        <v>352</v>
      </c>
      <c r="AA190" s="65" t="s">
        <v>1737</v>
      </c>
      <c r="AB190" s="25" t="s">
        <v>25</v>
      </c>
      <c r="AC190" s="25" t="s">
        <v>1785</v>
      </c>
      <c r="AD190" s="25"/>
      <c r="AE190" s="25"/>
      <c r="AF190" s="20"/>
      <c r="AG190" s="20"/>
      <c r="AH190" s="20"/>
      <c r="AI190" s="20"/>
    </row>
    <row r="191" spans="2:35" s="2" customFormat="1" ht="18" customHeight="1" x14ac:dyDescent="0.2">
      <c r="B191" s="62"/>
      <c r="C191" s="62">
        <v>1</v>
      </c>
      <c r="D191" s="62">
        <v>1</v>
      </c>
      <c r="E191" s="62">
        <v>1</v>
      </c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>
        <v>1</v>
      </c>
      <c r="Q191" s="62">
        <v>1</v>
      </c>
      <c r="R191" s="62">
        <v>1</v>
      </c>
      <c r="S191" s="62"/>
      <c r="T191" s="62"/>
      <c r="U191" s="62"/>
      <c r="V191" s="183">
        <v>42278</v>
      </c>
      <c r="W191" s="183"/>
      <c r="X191" s="66" t="s">
        <v>353</v>
      </c>
      <c r="Y191" s="66" t="s">
        <v>1350</v>
      </c>
      <c r="Z191" s="66" t="s">
        <v>354</v>
      </c>
      <c r="AA191" s="66" t="s">
        <v>1737</v>
      </c>
      <c r="AB191" s="59" t="s">
        <v>25</v>
      </c>
      <c r="AC191" s="59" t="s">
        <v>1785</v>
      </c>
      <c r="AD191" s="59" t="s">
        <v>15</v>
      </c>
      <c r="AE191" s="59">
        <v>6</v>
      </c>
      <c r="AF191" s="3">
        <v>5.76</v>
      </c>
      <c r="AG191" s="3">
        <v>6.3</v>
      </c>
      <c r="AH191" s="3">
        <v>5</v>
      </c>
      <c r="AI191" s="3">
        <v>8</v>
      </c>
    </row>
    <row r="192" spans="2:35" s="2" customFormat="1" ht="18" customHeight="1" x14ac:dyDescent="0.2">
      <c r="B192" s="62"/>
      <c r="C192" s="62">
        <v>1</v>
      </c>
      <c r="D192" s="62">
        <v>1</v>
      </c>
      <c r="E192" s="62">
        <v>1</v>
      </c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>
        <v>1</v>
      </c>
      <c r="Q192" s="62">
        <v>1</v>
      </c>
      <c r="R192" s="62">
        <v>1</v>
      </c>
      <c r="S192" s="62"/>
      <c r="T192" s="62"/>
      <c r="U192" s="62"/>
      <c r="V192" s="183">
        <v>42278</v>
      </c>
      <c r="W192" s="183"/>
      <c r="X192" s="66" t="s">
        <v>355</v>
      </c>
      <c r="Y192" s="66" t="s">
        <v>1352</v>
      </c>
      <c r="Z192" s="66" t="s">
        <v>356</v>
      </c>
      <c r="AA192" s="66" t="s">
        <v>1737</v>
      </c>
      <c r="AB192" s="59" t="s">
        <v>25</v>
      </c>
      <c r="AC192" s="59" t="s">
        <v>1785</v>
      </c>
      <c r="AD192" s="59" t="s">
        <v>17</v>
      </c>
      <c r="AE192" s="59">
        <v>6</v>
      </c>
      <c r="AF192" s="3">
        <v>5.76</v>
      </c>
      <c r="AG192" s="3">
        <v>6.3</v>
      </c>
      <c r="AH192" s="3">
        <v>5</v>
      </c>
      <c r="AI192" s="3">
        <v>8</v>
      </c>
    </row>
    <row r="193" spans="2:35" s="2" customFormat="1" ht="18" customHeight="1" x14ac:dyDescent="0.2">
      <c r="B193" s="62"/>
      <c r="C193" s="62">
        <v>1</v>
      </c>
      <c r="D193" s="62">
        <v>1</v>
      </c>
      <c r="E193" s="62">
        <v>1</v>
      </c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>
        <v>1</v>
      </c>
      <c r="Q193" s="62">
        <v>1</v>
      </c>
      <c r="R193" s="62">
        <v>1</v>
      </c>
      <c r="S193" s="62"/>
      <c r="T193" s="62"/>
      <c r="U193" s="62"/>
      <c r="V193" s="183">
        <v>42278</v>
      </c>
      <c r="W193" s="183"/>
      <c r="X193" s="66" t="s">
        <v>357</v>
      </c>
      <c r="Y193" s="66" t="s">
        <v>1353</v>
      </c>
      <c r="Z193" s="66" t="s">
        <v>358</v>
      </c>
      <c r="AA193" s="66" t="s">
        <v>1737</v>
      </c>
      <c r="AB193" s="59" t="s">
        <v>25</v>
      </c>
      <c r="AC193" s="59" t="s">
        <v>1785</v>
      </c>
      <c r="AD193" s="59" t="s">
        <v>17</v>
      </c>
      <c r="AE193" s="59">
        <v>6</v>
      </c>
      <c r="AF193" s="3">
        <v>5.76</v>
      </c>
      <c r="AG193" s="3">
        <v>6.3</v>
      </c>
      <c r="AH193" s="3">
        <v>5</v>
      </c>
      <c r="AI193" s="3">
        <v>8</v>
      </c>
    </row>
    <row r="194" spans="2:35" s="2" customFormat="1" ht="18" customHeight="1" x14ac:dyDescent="0.2">
      <c r="B194" s="62"/>
      <c r="C194" s="62">
        <v>1</v>
      </c>
      <c r="D194" s="62">
        <v>1</v>
      </c>
      <c r="E194" s="62">
        <v>1</v>
      </c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>
        <v>1</v>
      </c>
      <c r="Q194" s="62">
        <v>1</v>
      </c>
      <c r="R194" s="62">
        <v>1</v>
      </c>
      <c r="S194" s="62"/>
      <c r="T194" s="62"/>
      <c r="U194" s="62"/>
      <c r="V194" s="183">
        <v>42278</v>
      </c>
      <c r="W194" s="183"/>
      <c r="X194" s="66" t="s">
        <v>359</v>
      </c>
      <c r="Y194" s="66" t="s">
        <v>1355</v>
      </c>
      <c r="Z194" s="66" t="s">
        <v>360</v>
      </c>
      <c r="AA194" s="66" t="s">
        <v>1737</v>
      </c>
      <c r="AB194" s="59" t="s">
        <v>25</v>
      </c>
      <c r="AC194" s="59" t="s">
        <v>1785</v>
      </c>
      <c r="AD194" s="59" t="s">
        <v>28</v>
      </c>
      <c r="AE194" s="59">
        <v>8</v>
      </c>
      <c r="AF194" s="3">
        <v>7.68</v>
      </c>
      <c r="AG194" s="3">
        <v>8.4</v>
      </c>
      <c r="AH194" s="3">
        <v>7.04</v>
      </c>
      <c r="AI194" s="3">
        <v>10</v>
      </c>
    </row>
    <row r="195" spans="2:35" s="2" customFormat="1" ht="18" customHeight="1" x14ac:dyDescent="0.2">
      <c r="B195" s="62">
        <v>1</v>
      </c>
      <c r="C195" s="62">
        <v>1</v>
      </c>
      <c r="D195" s="62">
        <v>1</v>
      </c>
      <c r="E195" s="62">
        <v>1</v>
      </c>
      <c r="F195" s="62"/>
      <c r="G195" s="62"/>
      <c r="H195" s="62"/>
      <c r="I195" s="62"/>
      <c r="J195" s="62"/>
      <c r="K195" s="62"/>
      <c r="L195" s="62"/>
      <c r="M195" s="62"/>
      <c r="N195" s="62">
        <v>1</v>
      </c>
      <c r="O195" s="62"/>
      <c r="P195" s="62"/>
      <c r="Q195" s="62">
        <v>1</v>
      </c>
      <c r="R195" s="62">
        <v>1</v>
      </c>
      <c r="S195" s="62">
        <v>1</v>
      </c>
      <c r="T195" s="62"/>
      <c r="U195" s="62"/>
      <c r="V195" s="183">
        <v>42278</v>
      </c>
      <c r="W195" s="183"/>
      <c r="X195" s="63" t="s">
        <v>361</v>
      </c>
      <c r="Y195" s="63" t="s">
        <v>1354</v>
      </c>
      <c r="Z195" s="63" t="s">
        <v>362</v>
      </c>
      <c r="AA195" s="63" t="s">
        <v>1736</v>
      </c>
      <c r="AB195" s="64" t="s">
        <v>14</v>
      </c>
      <c r="AC195" s="64" t="s">
        <v>1784</v>
      </c>
      <c r="AD195" s="64" t="s">
        <v>78</v>
      </c>
      <c r="AE195" s="64">
        <v>6</v>
      </c>
      <c r="AF195" s="55">
        <v>5.76</v>
      </c>
      <c r="AG195" s="55">
        <v>6.3</v>
      </c>
      <c r="AH195" s="55">
        <v>5</v>
      </c>
      <c r="AI195" s="55">
        <v>8</v>
      </c>
    </row>
    <row r="196" spans="2:35" s="6" customFormat="1" ht="18" customHeight="1" x14ac:dyDescent="0.2">
      <c r="B196" s="62">
        <v>1</v>
      </c>
      <c r="C196" s="62">
        <v>1</v>
      </c>
      <c r="D196" s="62">
        <v>1</v>
      </c>
      <c r="E196" s="62"/>
      <c r="F196" s="62"/>
      <c r="G196" s="62"/>
      <c r="H196" s="62"/>
      <c r="I196" s="62"/>
      <c r="J196" s="62"/>
      <c r="K196" s="45">
        <v>1</v>
      </c>
      <c r="L196" s="62"/>
      <c r="M196" s="143"/>
      <c r="N196" s="143"/>
      <c r="O196" s="62">
        <v>1</v>
      </c>
      <c r="P196" s="62"/>
      <c r="Q196" s="62">
        <v>1</v>
      </c>
      <c r="R196" s="62">
        <v>1</v>
      </c>
      <c r="S196" s="62"/>
      <c r="T196" s="62">
        <v>1</v>
      </c>
      <c r="U196" s="45"/>
      <c r="V196" s="183">
        <v>42278</v>
      </c>
      <c r="W196" s="183"/>
      <c r="X196" s="106" t="s">
        <v>880</v>
      </c>
      <c r="Y196" s="106" t="s">
        <v>1647</v>
      </c>
      <c r="Z196" s="39" t="s">
        <v>881</v>
      </c>
      <c r="AA196" s="39" t="s">
        <v>1736</v>
      </c>
      <c r="AB196" s="62" t="s">
        <v>14</v>
      </c>
      <c r="AC196" s="32" t="s">
        <v>1104</v>
      </c>
      <c r="AD196" s="107" t="s">
        <v>882</v>
      </c>
      <c r="AE196" s="45">
        <v>25</v>
      </c>
      <c r="AF196" s="431">
        <v>40</v>
      </c>
      <c r="AG196" s="432"/>
      <c r="AH196" s="431">
        <v>25</v>
      </c>
      <c r="AI196" s="431"/>
    </row>
    <row r="197" spans="2:35" s="2" customFormat="1" ht="18" customHeight="1" x14ac:dyDescent="0.2">
      <c r="B197" s="62">
        <v>1</v>
      </c>
      <c r="C197" s="62">
        <v>1</v>
      </c>
      <c r="D197" s="62">
        <v>1</v>
      </c>
      <c r="E197" s="62">
        <v>1</v>
      </c>
      <c r="F197" s="62"/>
      <c r="G197" s="62"/>
      <c r="H197" s="62"/>
      <c r="I197" s="62"/>
      <c r="J197" s="62"/>
      <c r="K197" s="62"/>
      <c r="L197" s="62"/>
      <c r="M197" s="62"/>
      <c r="N197" s="62">
        <v>1</v>
      </c>
      <c r="O197" s="62"/>
      <c r="P197" s="62"/>
      <c r="Q197" s="62">
        <v>1</v>
      </c>
      <c r="R197" s="62">
        <v>1</v>
      </c>
      <c r="S197" s="62">
        <v>1</v>
      </c>
      <c r="T197" s="62"/>
      <c r="U197" s="62"/>
      <c r="V197" s="183">
        <v>42278</v>
      </c>
      <c r="W197" s="183"/>
      <c r="X197" s="63" t="s">
        <v>363</v>
      </c>
      <c r="Y197" s="63" t="s">
        <v>1356</v>
      </c>
      <c r="Z197" s="63" t="s">
        <v>364</v>
      </c>
      <c r="AA197" s="63" t="s">
        <v>1735</v>
      </c>
      <c r="AB197" s="64" t="s">
        <v>33</v>
      </c>
      <c r="AC197" s="64" t="s">
        <v>1026</v>
      </c>
      <c r="AD197" s="64" t="s">
        <v>41</v>
      </c>
      <c r="AE197" s="64">
        <v>6</v>
      </c>
      <c r="AF197" s="55">
        <v>5.76</v>
      </c>
      <c r="AG197" s="55">
        <v>6.3</v>
      </c>
      <c r="AH197" s="55">
        <v>5</v>
      </c>
      <c r="AI197" s="55">
        <v>8</v>
      </c>
    </row>
    <row r="198" spans="2:35" s="2" customFormat="1" ht="18" customHeight="1" x14ac:dyDescent="0.2">
      <c r="B198" s="62">
        <v>1</v>
      </c>
      <c r="C198" s="31" t="s">
        <v>904</v>
      </c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>
        <v>1</v>
      </c>
      <c r="O198" s="62"/>
      <c r="P198" s="62"/>
      <c r="Q198" s="62"/>
      <c r="R198" s="62"/>
      <c r="S198" s="62">
        <v>1</v>
      </c>
      <c r="T198" s="62"/>
      <c r="U198" s="62"/>
      <c r="V198" s="183">
        <v>42278</v>
      </c>
      <c r="W198" s="183"/>
      <c r="X198" s="65" t="s">
        <v>365</v>
      </c>
      <c r="Y198" s="65" t="s">
        <v>1359</v>
      </c>
      <c r="Z198" s="65" t="s">
        <v>366</v>
      </c>
      <c r="AA198" s="65" t="s">
        <v>1737</v>
      </c>
      <c r="AB198" s="25" t="s">
        <v>25</v>
      </c>
      <c r="AC198" s="25" t="s">
        <v>1785</v>
      </c>
      <c r="AD198" s="25"/>
      <c r="AE198" s="25"/>
      <c r="AF198" s="20"/>
      <c r="AG198" s="20"/>
      <c r="AH198" s="20"/>
      <c r="AI198" s="20"/>
    </row>
    <row r="199" spans="2:35" s="2" customFormat="1" ht="18" customHeight="1" x14ac:dyDescent="0.2">
      <c r="B199" s="62"/>
      <c r="C199" s="62">
        <v>1</v>
      </c>
      <c r="D199" s="62">
        <v>1</v>
      </c>
      <c r="E199" s="62">
        <v>1</v>
      </c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>
        <v>1</v>
      </c>
      <c r="Q199" s="62">
        <v>1</v>
      </c>
      <c r="R199" s="62">
        <v>1</v>
      </c>
      <c r="S199" s="62"/>
      <c r="T199" s="62"/>
      <c r="U199" s="62"/>
      <c r="V199" s="183">
        <v>42278</v>
      </c>
      <c r="W199" s="183"/>
      <c r="X199" s="66" t="s">
        <v>367</v>
      </c>
      <c r="Y199" s="66" t="s">
        <v>1358</v>
      </c>
      <c r="Z199" s="66" t="s">
        <v>368</v>
      </c>
      <c r="AA199" s="66" t="s">
        <v>1737</v>
      </c>
      <c r="AB199" s="59" t="s">
        <v>25</v>
      </c>
      <c r="AC199" s="59" t="s">
        <v>1785</v>
      </c>
      <c r="AD199" s="59" t="s">
        <v>7</v>
      </c>
      <c r="AE199" s="59">
        <v>6</v>
      </c>
      <c r="AF199" s="3">
        <v>5.76</v>
      </c>
      <c r="AG199" s="3">
        <v>6.3</v>
      </c>
      <c r="AH199" s="3">
        <v>5</v>
      </c>
      <c r="AI199" s="3">
        <v>8</v>
      </c>
    </row>
    <row r="200" spans="2:35" s="2" customFormat="1" ht="18" customHeight="1" x14ac:dyDescent="0.2">
      <c r="B200" s="62"/>
      <c r="C200" s="62">
        <v>1</v>
      </c>
      <c r="D200" s="62">
        <v>1</v>
      </c>
      <c r="E200" s="62">
        <v>1</v>
      </c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>
        <v>1</v>
      </c>
      <c r="Q200" s="62">
        <v>1</v>
      </c>
      <c r="R200" s="62">
        <v>1</v>
      </c>
      <c r="S200" s="62"/>
      <c r="T200" s="62"/>
      <c r="U200" s="62"/>
      <c r="V200" s="183">
        <v>42278</v>
      </c>
      <c r="W200" s="183"/>
      <c r="X200" s="66" t="s">
        <v>369</v>
      </c>
      <c r="Y200" s="66" t="s">
        <v>1609</v>
      </c>
      <c r="Z200" s="66" t="s">
        <v>370</v>
      </c>
      <c r="AA200" s="66" t="s">
        <v>1737</v>
      </c>
      <c r="AB200" s="59" t="s">
        <v>25</v>
      </c>
      <c r="AC200" s="59" t="s">
        <v>1785</v>
      </c>
      <c r="AD200" s="59" t="s">
        <v>78</v>
      </c>
      <c r="AE200" s="59">
        <v>6</v>
      </c>
      <c r="AF200" s="3">
        <v>5.76</v>
      </c>
      <c r="AG200" s="3">
        <v>6.3</v>
      </c>
      <c r="AH200" s="3">
        <v>5</v>
      </c>
      <c r="AI200" s="3">
        <v>8</v>
      </c>
    </row>
    <row r="201" spans="2:35" s="2" customFormat="1" ht="18" customHeight="1" x14ac:dyDescent="0.2">
      <c r="B201" s="62" t="s">
        <v>904</v>
      </c>
      <c r="C201" s="62">
        <v>1</v>
      </c>
      <c r="D201" s="62">
        <v>1</v>
      </c>
      <c r="E201" s="62"/>
      <c r="F201" s="62"/>
      <c r="G201" s="62"/>
      <c r="H201" s="62"/>
      <c r="I201" s="62"/>
      <c r="J201" s="62"/>
      <c r="K201" s="62"/>
      <c r="L201" s="62">
        <v>1</v>
      </c>
      <c r="M201" s="62"/>
      <c r="N201" s="62">
        <v>1</v>
      </c>
      <c r="O201" s="62"/>
      <c r="P201" s="62"/>
      <c r="Q201" s="62"/>
      <c r="R201" s="62">
        <v>1</v>
      </c>
      <c r="S201" s="62"/>
      <c r="T201" s="62"/>
      <c r="U201" s="62"/>
      <c r="V201" s="183">
        <v>42278</v>
      </c>
      <c r="W201" s="183"/>
      <c r="X201" s="63" t="s">
        <v>1151</v>
      </c>
      <c r="Y201" s="63" t="s">
        <v>1088</v>
      </c>
      <c r="Z201" s="63" t="s">
        <v>1107</v>
      </c>
      <c r="AA201" s="63" t="s">
        <v>1737</v>
      </c>
      <c r="AB201" s="64" t="s">
        <v>25</v>
      </c>
      <c r="AC201" s="64" t="s">
        <v>1024</v>
      </c>
      <c r="AD201" s="64" t="s">
        <v>882</v>
      </c>
      <c r="AE201" s="64" t="s">
        <v>1023</v>
      </c>
      <c r="AF201" s="55">
        <v>43.2</v>
      </c>
      <c r="AG201" s="55">
        <v>60</v>
      </c>
      <c r="AH201" s="55">
        <v>43.2</v>
      </c>
      <c r="AI201" s="55">
        <v>60</v>
      </c>
    </row>
    <row r="202" spans="2:35" s="2" customFormat="1" ht="18" customHeight="1" x14ac:dyDescent="0.2">
      <c r="B202" s="62">
        <v>1</v>
      </c>
      <c r="C202" s="62">
        <v>1</v>
      </c>
      <c r="D202" s="62">
        <v>1</v>
      </c>
      <c r="E202" s="62">
        <v>1</v>
      </c>
      <c r="F202" s="62"/>
      <c r="G202" s="62"/>
      <c r="H202" s="62"/>
      <c r="I202" s="62"/>
      <c r="J202" s="62"/>
      <c r="K202" s="62"/>
      <c r="L202" s="62"/>
      <c r="M202" s="62"/>
      <c r="N202" s="62">
        <v>1</v>
      </c>
      <c r="O202" s="62"/>
      <c r="P202" s="62"/>
      <c r="Q202" s="62">
        <v>1</v>
      </c>
      <c r="R202" s="62">
        <v>1</v>
      </c>
      <c r="S202" s="62">
        <v>1</v>
      </c>
      <c r="T202" s="62"/>
      <c r="U202" s="62"/>
      <c r="V202" s="183">
        <v>42278</v>
      </c>
      <c r="W202" s="183"/>
      <c r="X202" s="63" t="s">
        <v>371</v>
      </c>
      <c r="Y202" s="63" t="s">
        <v>1360</v>
      </c>
      <c r="Z202" s="63" t="s">
        <v>372</v>
      </c>
      <c r="AA202" s="63" t="s">
        <v>1737</v>
      </c>
      <c r="AB202" s="64" t="s">
        <v>25</v>
      </c>
      <c r="AC202" s="64" t="s">
        <v>1785</v>
      </c>
      <c r="AD202" s="64" t="s">
        <v>155</v>
      </c>
      <c r="AE202" s="64">
        <v>8</v>
      </c>
      <c r="AF202" s="55">
        <v>7.68</v>
      </c>
      <c r="AG202" s="55">
        <v>8.4</v>
      </c>
      <c r="AH202" s="55">
        <v>7.04</v>
      </c>
      <c r="AI202" s="55">
        <v>10</v>
      </c>
    </row>
    <row r="203" spans="2:35" s="2" customFormat="1" ht="18" customHeight="1" x14ac:dyDescent="0.2">
      <c r="B203" s="62">
        <v>1</v>
      </c>
      <c r="C203" s="62">
        <v>1</v>
      </c>
      <c r="D203" s="62">
        <v>1</v>
      </c>
      <c r="E203" s="62">
        <v>1</v>
      </c>
      <c r="F203" s="62"/>
      <c r="G203" s="62"/>
      <c r="H203" s="62"/>
      <c r="I203" s="62"/>
      <c r="J203" s="62"/>
      <c r="K203" s="62"/>
      <c r="L203" s="62"/>
      <c r="M203" s="62"/>
      <c r="N203" s="62">
        <v>1</v>
      </c>
      <c r="O203" s="62"/>
      <c r="P203" s="62"/>
      <c r="Q203" s="62">
        <v>1</v>
      </c>
      <c r="R203" s="62">
        <v>1</v>
      </c>
      <c r="S203" s="62">
        <v>1</v>
      </c>
      <c r="T203" s="62"/>
      <c r="U203" s="62"/>
      <c r="V203" s="183">
        <v>42278</v>
      </c>
      <c r="W203" s="183"/>
      <c r="X203" s="63" t="s">
        <v>373</v>
      </c>
      <c r="Y203" s="63" t="s">
        <v>1361</v>
      </c>
      <c r="Z203" s="63" t="s">
        <v>374</v>
      </c>
      <c r="AA203" s="63" t="s">
        <v>1737</v>
      </c>
      <c r="AB203" s="64" t="s">
        <v>25</v>
      </c>
      <c r="AC203" s="64" t="s">
        <v>1785</v>
      </c>
      <c r="AD203" s="64" t="s">
        <v>41</v>
      </c>
      <c r="AE203" s="64">
        <v>3</v>
      </c>
      <c r="AF203" s="55">
        <v>2.88</v>
      </c>
      <c r="AG203" s="55">
        <v>3.15</v>
      </c>
      <c r="AH203" s="55">
        <v>2.64</v>
      </c>
      <c r="AI203" s="55">
        <v>3.84</v>
      </c>
    </row>
    <row r="204" spans="2:35" s="2" customFormat="1" ht="18" customHeight="1" x14ac:dyDescent="0.2">
      <c r="B204" s="62">
        <v>1</v>
      </c>
      <c r="C204" s="62">
        <v>1</v>
      </c>
      <c r="D204" s="62">
        <v>1</v>
      </c>
      <c r="E204" s="62">
        <v>1</v>
      </c>
      <c r="F204" s="62"/>
      <c r="G204" s="62"/>
      <c r="H204" s="62"/>
      <c r="I204" s="62"/>
      <c r="J204" s="62"/>
      <c r="K204" s="62"/>
      <c r="L204" s="62"/>
      <c r="M204" s="62"/>
      <c r="N204" s="62">
        <v>1</v>
      </c>
      <c r="O204" s="62"/>
      <c r="P204" s="62"/>
      <c r="Q204" s="62">
        <v>1</v>
      </c>
      <c r="R204" s="62">
        <v>1</v>
      </c>
      <c r="S204" s="62">
        <v>1</v>
      </c>
      <c r="T204" s="62"/>
      <c r="U204" s="62"/>
      <c r="V204" s="183">
        <v>42278</v>
      </c>
      <c r="W204" s="183"/>
      <c r="X204" s="63" t="s">
        <v>375</v>
      </c>
      <c r="Y204" s="63" t="s">
        <v>1362</v>
      </c>
      <c r="Z204" s="63" t="s">
        <v>376</v>
      </c>
      <c r="AA204" s="63" t="s">
        <v>1737</v>
      </c>
      <c r="AB204" s="64" t="s">
        <v>25</v>
      </c>
      <c r="AC204" s="64" t="s">
        <v>1785</v>
      </c>
      <c r="AD204" s="64" t="s">
        <v>208</v>
      </c>
      <c r="AE204" s="64">
        <v>6</v>
      </c>
      <c r="AF204" s="55">
        <v>5.76</v>
      </c>
      <c r="AG204" s="55">
        <v>6.3</v>
      </c>
      <c r="AH204" s="55">
        <v>5</v>
      </c>
      <c r="AI204" s="55">
        <v>8</v>
      </c>
    </row>
    <row r="205" spans="2:35" s="2" customFormat="1" ht="18" customHeight="1" x14ac:dyDescent="0.2">
      <c r="B205" s="62">
        <v>1</v>
      </c>
      <c r="C205" s="62">
        <v>1</v>
      </c>
      <c r="D205" s="62">
        <v>1</v>
      </c>
      <c r="E205" s="62">
        <v>1</v>
      </c>
      <c r="F205" s="62"/>
      <c r="G205" s="62"/>
      <c r="H205" s="62"/>
      <c r="I205" s="62"/>
      <c r="J205" s="62"/>
      <c r="K205" s="62"/>
      <c r="L205" s="62"/>
      <c r="M205" s="62"/>
      <c r="N205" s="62">
        <v>1</v>
      </c>
      <c r="O205" s="62"/>
      <c r="P205" s="62"/>
      <c r="Q205" s="62">
        <v>1</v>
      </c>
      <c r="R205" s="62">
        <v>1</v>
      </c>
      <c r="S205" s="62">
        <v>1</v>
      </c>
      <c r="T205" s="62"/>
      <c r="U205" s="62"/>
      <c r="V205" s="183">
        <v>42278</v>
      </c>
      <c r="W205" s="183"/>
      <c r="X205" s="63" t="s">
        <v>377</v>
      </c>
      <c r="Y205" s="63" t="s">
        <v>1369</v>
      </c>
      <c r="Z205" s="63" t="s">
        <v>378</v>
      </c>
      <c r="AA205" s="63" t="s">
        <v>1736</v>
      </c>
      <c r="AB205" s="64" t="s">
        <v>14</v>
      </c>
      <c r="AC205" s="64" t="s">
        <v>1784</v>
      </c>
      <c r="AD205" s="64" t="s">
        <v>940</v>
      </c>
      <c r="AE205" s="64">
        <v>3</v>
      </c>
      <c r="AF205" s="55">
        <v>2.88</v>
      </c>
      <c r="AG205" s="55">
        <v>3.15</v>
      </c>
      <c r="AH205" s="55">
        <v>2.64</v>
      </c>
      <c r="AI205" s="55">
        <v>3.84</v>
      </c>
    </row>
    <row r="206" spans="2:35" s="2" customFormat="1" ht="18" customHeight="1" x14ac:dyDescent="0.2">
      <c r="B206" s="62">
        <v>1</v>
      </c>
      <c r="C206" s="31" t="s">
        <v>904</v>
      </c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>
        <v>1</v>
      </c>
      <c r="O206" s="62"/>
      <c r="P206" s="62"/>
      <c r="Q206" s="62"/>
      <c r="R206" s="62"/>
      <c r="S206" s="62">
        <v>1</v>
      </c>
      <c r="T206" s="62"/>
      <c r="U206" s="62"/>
      <c r="V206" s="183">
        <v>42278</v>
      </c>
      <c r="W206" s="183"/>
      <c r="X206" s="65" t="s">
        <v>379</v>
      </c>
      <c r="Y206" s="65" t="s">
        <v>1366</v>
      </c>
      <c r="Z206" s="65" t="s">
        <v>380</v>
      </c>
      <c r="AA206" s="65" t="s">
        <v>1736</v>
      </c>
      <c r="AB206" s="25" t="s">
        <v>14</v>
      </c>
      <c r="AC206" s="25" t="s">
        <v>1784</v>
      </c>
      <c r="AD206" s="25"/>
      <c r="AE206" s="25"/>
      <c r="AF206" s="20"/>
      <c r="AG206" s="20"/>
      <c r="AH206" s="20"/>
      <c r="AI206" s="20"/>
    </row>
    <row r="207" spans="2:35" s="2" customFormat="1" ht="18" customHeight="1" x14ac:dyDescent="0.2">
      <c r="B207" s="62"/>
      <c r="C207" s="62">
        <v>1</v>
      </c>
      <c r="D207" s="62">
        <v>1</v>
      </c>
      <c r="E207" s="62">
        <v>1</v>
      </c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>
        <v>1</v>
      </c>
      <c r="Q207" s="62">
        <v>1</v>
      </c>
      <c r="R207" s="62">
        <v>1</v>
      </c>
      <c r="S207" s="62"/>
      <c r="T207" s="62"/>
      <c r="U207" s="62"/>
      <c r="V207" s="183">
        <v>42278</v>
      </c>
      <c r="W207" s="183"/>
      <c r="X207" s="27" t="s">
        <v>381</v>
      </c>
      <c r="Y207" s="27" t="s">
        <v>1365</v>
      </c>
      <c r="Z207" s="27" t="s">
        <v>382</v>
      </c>
      <c r="AA207" s="27" t="s">
        <v>1736</v>
      </c>
      <c r="AB207" s="28" t="s">
        <v>14</v>
      </c>
      <c r="AC207" s="28" t="s">
        <v>1784</v>
      </c>
      <c r="AD207" s="28" t="s">
        <v>28</v>
      </c>
      <c r="AE207" s="28">
        <v>6</v>
      </c>
      <c r="AF207" s="4">
        <v>5.76</v>
      </c>
      <c r="AG207" s="4">
        <v>6.3</v>
      </c>
      <c r="AH207" s="4">
        <v>5</v>
      </c>
      <c r="AI207" s="4">
        <v>8</v>
      </c>
    </row>
    <row r="208" spans="2:35" s="2" customFormat="1" ht="18" customHeight="1" x14ac:dyDescent="0.2">
      <c r="B208" s="62"/>
      <c r="C208" s="62">
        <v>1</v>
      </c>
      <c r="D208" s="62">
        <v>1</v>
      </c>
      <c r="E208" s="62">
        <v>1</v>
      </c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>
        <v>1</v>
      </c>
      <c r="Q208" s="62">
        <v>1</v>
      </c>
      <c r="R208" s="62">
        <v>1</v>
      </c>
      <c r="S208" s="62"/>
      <c r="T208" s="62"/>
      <c r="U208" s="62"/>
      <c r="V208" s="183">
        <v>42278</v>
      </c>
      <c r="W208" s="183"/>
      <c r="X208" s="27" t="s">
        <v>383</v>
      </c>
      <c r="Y208" s="27" t="s">
        <v>1367</v>
      </c>
      <c r="Z208" s="27" t="s">
        <v>384</v>
      </c>
      <c r="AA208" s="27" t="s">
        <v>1736</v>
      </c>
      <c r="AB208" s="28" t="s">
        <v>14</v>
      </c>
      <c r="AC208" s="28" t="s">
        <v>1784</v>
      </c>
      <c r="AD208" s="28" t="s">
        <v>41</v>
      </c>
      <c r="AE208" s="28">
        <v>6</v>
      </c>
      <c r="AF208" s="4">
        <v>5.76</v>
      </c>
      <c r="AG208" s="4">
        <v>6.3</v>
      </c>
      <c r="AH208" s="4">
        <v>5</v>
      </c>
      <c r="AI208" s="4">
        <v>8</v>
      </c>
    </row>
    <row r="209" spans="2:35" s="2" customFormat="1" ht="18" customHeight="1" x14ac:dyDescent="0.2">
      <c r="B209" s="62">
        <v>1</v>
      </c>
      <c r="C209" s="62">
        <v>1</v>
      </c>
      <c r="D209" s="62">
        <v>1</v>
      </c>
      <c r="E209" s="62">
        <v>1</v>
      </c>
      <c r="F209" s="62"/>
      <c r="G209" s="62"/>
      <c r="H209" s="62"/>
      <c r="I209" s="62"/>
      <c r="J209" s="62"/>
      <c r="K209" s="62"/>
      <c r="L209" s="62"/>
      <c r="M209" s="143"/>
      <c r="N209" s="62">
        <v>1</v>
      </c>
      <c r="O209" s="62"/>
      <c r="P209" s="62"/>
      <c r="Q209" s="62">
        <v>1</v>
      </c>
      <c r="R209" s="62">
        <v>1</v>
      </c>
      <c r="S209" s="62">
        <v>1</v>
      </c>
      <c r="T209" s="62"/>
      <c r="U209" s="62"/>
      <c r="V209" s="183">
        <v>42278</v>
      </c>
      <c r="W209" s="183"/>
      <c r="X209" s="63" t="s">
        <v>385</v>
      </c>
      <c r="Y209" s="63" t="s">
        <v>1368</v>
      </c>
      <c r="Z209" s="63" t="s">
        <v>386</v>
      </c>
      <c r="AA209" s="63" t="s">
        <v>1737</v>
      </c>
      <c r="AB209" s="64" t="s">
        <v>25</v>
      </c>
      <c r="AC209" s="64" t="s">
        <v>1785</v>
      </c>
      <c r="AD209" s="64" t="s">
        <v>387</v>
      </c>
      <c r="AE209" s="64">
        <v>8</v>
      </c>
      <c r="AF209" s="55">
        <v>7.68</v>
      </c>
      <c r="AG209" s="55">
        <v>8.4</v>
      </c>
      <c r="AH209" s="55">
        <v>7.04</v>
      </c>
      <c r="AI209" s="55">
        <v>10</v>
      </c>
    </row>
    <row r="210" spans="2:35" s="89" customFormat="1" ht="18" customHeight="1" x14ac:dyDescent="0.2">
      <c r="B210" s="62">
        <v>1</v>
      </c>
      <c r="C210" s="62">
        <v>1</v>
      </c>
      <c r="D210" s="62">
        <v>1</v>
      </c>
      <c r="E210" s="62">
        <v>1</v>
      </c>
      <c r="F210" s="62"/>
      <c r="G210" s="62"/>
      <c r="H210" s="62"/>
      <c r="I210" s="62"/>
      <c r="J210" s="62"/>
      <c r="K210" s="62"/>
      <c r="L210" s="62"/>
      <c r="M210" s="143"/>
      <c r="N210" s="62">
        <v>1</v>
      </c>
      <c r="O210" s="62"/>
      <c r="P210" s="62"/>
      <c r="Q210" s="62">
        <v>1</v>
      </c>
      <c r="R210" s="62">
        <v>1</v>
      </c>
      <c r="S210" s="62">
        <v>1</v>
      </c>
      <c r="T210" s="62"/>
      <c r="U210" s="62"/>
      <c r="V210" s="183">
        <v>42278</v>
      </c>
      <c r="W210" s="183"/>
      <c r="X210" s="63" t="s">
        <v>388</v>
      </c>
      <c r="Y210" s="63" t="s">
        <v>1370</v>
      </c>
      <c r="Z210" s="63" t="s">
        <v>389</v>
      </c>
      <c r="AA210" s="63" t="s">
        <v>1735</v>
      </c>
      <c r="AB210" s="64" t="s">
        <v>4</v>
      </c>
      <c r="AC210" s="64" t="s">
        <v>1786</v>
      </c>
      <c r="AD210" s="64" t="s">
        <v>15</v>
      </c>
      <c r="AE210" s="64">
        <v>8</v>
      </c>
      <c r="AF210" s="55">
        <v>7.68</v>
      </c>
      <c r="AG210" s="55">
        <v>8.4</v>
      </c>
      <c r="AH210" s="55">
        <v>7.04</v>
      </c>
      <c r="AI210" s="55">
        <v>10</v>
      </c>
    </row>
    <row r="211" spans="2:35" s="2" customFormat="1" ht="18" customHeight="1" x14ac:dyDescent="0.2">
      <c r="B211" s="62">
        <v>1</v>
      </c>
      <c r="C211" s="62">
        <v>1</v>
      </c>
      <c r="D211" s="62">
        <v>1</v>
      </c>
      <c r="E211" s="62">
        <v>1</v>
      </c>
      <c r="F211" s="62"/>
      <c r="G211" s="62"/>
      <c r="H211" s="62"/>
      <c r="I211" s="62"/>
      <c r="J211" s="62"/>
      <c r="K211" s="62"/>
      <c r="L211" s="62"/>
      <c r="M211" s="143"/>
      <c r="N211" s="62">
        <v>1</v>
      </c>
      <c r="O211" s="62"/>
      <c r="P211" s="62"/>
      <c r="Q211" s="62">
        <v>1</v>
      </c>
      <c r="R211" s="62">
        <v>1</v>
      </c>
      <c r="S211" s="62">
        <v>1</v>
      </c>
      <c r="T211" s="62"/>
      <c r="U211" s="62"/>
      <c r="V211" s="183">
        <v>42278</v>
      </c>
      <c r="W211" s="183"/>
      <c r="X211" s="63" t="s">
        <v>390</v>
      </c>
      <c r="Y211" s="63" t="s">
        <v>1382</v>
      </c>
      <c r="Z211" s="63" t="s">
        <v>391</v>
      </c>
      <c r="AA211" s="63" t="s">
        <v>1735</v>
      </c>
      <c r="AB211" s="64" t="s">
        <v>33</v>
      </c>
      <c r="AC211" s="64" t="s">
        <v>1786</v>
      </c>
      <c r="AD211" s="64" t="s">
        <v>28</v>
      </c>
      <c r="AE211" s="64">
        <v>6</v>
      </c>
      <c r="AF211" s="55">
        <v>5.76</v>
      </c>
      <c r="AG211" s="55">
        <v>6.3</v>
      </c>
      <c r="AH211" s="55">
        <v>5</v>
      </c>
      <c r="AI211" s="55">
        <v>8</v>
      </c>
    </row>
    <row r="212" spans="2:35" s="2" customFormat="1" ht="18" customHeight="1" x14ac:dyDescent="0.2">
      <c r="B212" s="62">
        <v>1</v>
      </c>
      <c r="C212" s="62">
        <v>1</v>
      </c>
      <c r="D212" s="62">
        <v>1</v>
      </c>
      <c r="E212" s="62">
        <v>1</v>
      </c>
      <c r="F212" s="62">
        <v>1</v>
      </c>
      <c r="G212" s="62"/>
      <c r="H212" s="62"/>
      <c r="I212" s="62"/>
      <c r="J212" s="62"/>
      <c r="K212" s="62"/>
      <c r="L212" s="62"/>
      <c r="M212" s="143"/>
      <c r="N212" s="143"/>
      <c r="O212" s="62">
        <v>1</v>
      </c>
      <c r="P212" s="62"/>
      <c r="Q212" s="62">
        <v>1</v>
      </c>
      <c r="R212" s="62">
        <v>1</v>
      </c>
      <c r="S212" s="62">
        <v>1</v>
      </c>
      <c r="T212" s="62"/>
      <c r="U212" s="62"/>
      <c r="V212" s="183">
        <v>42278</v>
      </c>
      <c r="W212" s="183"/>
      <c r="X212" s="63" t="s">
        <v>288</v>
      </c>
      <c r="Y212" s="63" t="s">
        <v>1379</v>
      </c>
      <c r="Z212" s="63" t="s">
        <v>289</v>
      </c>
      <c r="AA212" s="63" t="s">
        <v>1737</v>
      </c>
      <c r="AB212" s="64" t="s">
        <v>18</v>
      </c>
      <c r="AC212" s="64" t="s">
        <v>1787</v>
      </c>
      <c r="AD212" s="64" t="s">
        <v>348</v>
      </c>
      <c r="AE212" s="64" t="s">
        <v>290</v>
      </c>
      <c r="AF212" s="55">
        <v>25.5</v>
      </c>
      <c r="AG212" s="55">
        <v>40</v>
      </c>
      <c r="AH212" s="55">
        <v>25.5</v>
      </c>
      <c r="AI212" s="55">
        <v>40</v>
      </c>
    </row>
    <row r="213" spans="2:35" s="2" customFormat="1" ht="18" customHeight="1" x14ac:dyDescent="0.2">
      <c r="B213" s="62">
        <v>1</v>
      </c>
      <c r="C213" s="62">
        <v>1</v>
      </c>
      <c r="D213" s="62">
        <v>1</v>
      </c>
      <c r="E213" s="62">
        <v>1</v>
      </c>
      <c r="F213" s="62"/>
      <c r="G213" s="62"/>
      <c r="H213" s="62"/>
      <c r="I213" s="62"/>
      <c r="J213" s="62"/>
      <c r="K213" s="62"/>
      <c r="L213" s="62"/>
      <c r="M213" s="143"/>
      <c r="N213" s="62">
        <v>1</v>
      </c>
      <c r="O213" s="62"/>
      <c r="P213" s="62"/>
      <c r="Q213" s="62">
        <v>1</v>
      </c>
      <c r="R213" s="62">
        <v>1</v>
      </c>
      <c r="S213" s="62">
        <v>1</v>
      </c>
      <c r="T213" s="62"/>
      <c r="U213" s="62"/>
      <c r="V213" s="183">
        <v>42278</v>
      </c>
      <c r="W213" s="183"/>
      <c r="X213" s="63" t="s">
        <v>392</v>
      </c>
      <c r="Y213" s="63" t="s">
        <v>1380</v>
      </c>
      <c r="Z213" s="63" t="s">
        <v>393</v>
      </c>
      <c r="AA213" s="63" t="s">
        <v>1735</v>
      </c>
      <c r="AB213" s="64" t="s">
        <v>4</v>
      </c>
      <c r="AC213" s="64" t="s">
        <v>1026</v>
      </c>
      <c r="AD213" s="64" t="s">
        <v>11</v>
      </c>
      <c r="AE213" s="64">
        <v>10</v>
      </c>
      <c r="AF213" s="55">
        <v>9.6</v>
      </c>
      <c r="AG213" s="55">
        <v>10.5</v>
      </c>
      <c r="AH213" s="55">
        <v>8.8000000000000007</v>
      </c>
      <c r="AI213" s="55">
        <v>12.8</v>
      </c>
    </row>
    <row r="214" spans="2:35" s="2" customFormat="1" ht="18" customHeight="1" x14ac:dyDescent="0.2">
      <c r="B214" s="62">
        <v>1</v>
      </c>
      <c r="C214" s="62">
        <v>1</v>
      </c>
      <c r="D214" s="62">
        <v>1</v>
      </c>
      <c r="E214" s="62">
        <v>1</v>
      </c>
      <c r="F214" s="62"/>
      <c r="G214" s="62"/>
      <c r="H214" s="62"/>
      <c r="I214" s="62"/>
      <c r="J214" s="62"/>
      <c r="K214" s="62"/>
      <c r="L214" s="62"/>
      <c r="M214" s="143"/>
      <c r="N214" s="62">
        <v>1</v>
      </c>
      <c r="O214" s="62"/>
      <c r="P214" s="62"/>
      <c r="Q214" s="62">
        <v>1</v>
      </c>
      <c r="R214" s="62">
        <v>1</v>
      </c>
      <c r="S214" s="62">
        <v>1</v>
      </c>
      <c r="T214" s="62"/>
      <c r="U214" s="62"/>
      <c r="V214" s="183">
        <v>42278</v>
      </c>
      <c r="W214" s="183"/>
      <c r="X214" s="63" t="s">
        <v>394</v>
      </c>
      <c r="Y214" s="63" t="s">
        <v>1381</v>
      </c>
      <c r="Z214" s="63" t="s">
        <v>395</v>
      </c>
      <c r="AA214" s="63" t="s">
        <v>1735</v>
      </c>
      <c r="AB214" s="64" t="s">
        <v>33</v>
      </c>
      <c r="AC214" s="64" t="s">
        <v>1786</v>
      </c>
      <c r="AD214" s="64" t="s">
        <v>28</v>
      </c>
      <c r="AE214" s="64">
        <v>6</v>
      </c>
      <c r="AF214" s="55">
        <v>5.76</v>
      </c>
      <c r="AG214" s="55">
        <v>6.3</v>
      </c>
      <c r="AH214" s="55">
        <v>5</v>
      </c>
      <c r="AI214" s="55">
        <v>8</v>
      </c>
    </row>
    <row r="215" spans="2:35" s="2" customFormat="1" ht="18" customHeight="1" x14ac:dyDescent="0.2">
      <c r="B215" s="62">
        <v>1</v>
      </c>
      <c r="C215" s="62">
        <v>1</v>
      </c>
      <c r="D215" s="62">
        <v>1</v>
      </c>
      <c r="E215" s="62">
        <v>1</v>
      </c>
      <c r="F215" s="62"/>
      <c r="G215" s="62"/>
      <c r="H215" s="62"/>
      <c r="I215" s="62"/>
      <c r="J215" s="62"/>
      <c r="K215" s="62"/>
      <c r="L215" s="62"/>
      <c r="M215" s="143"/>
      <c r="N215" s="62">
        <v>1</v>
      </c>
      <c r="O215" s="62"/>
      <c r="P215" s="62"/>
      <c r="Q215" s="62">
        <v>1</v>
      </c>
      <c r="R215" s="62">
        <v>1</v>
      </c>
      <c r="S215" s="62">
        <v>1</v>
      </c>
      <c r="T215" s="62"/>
      <c r="U215" s="62"/>
      <c r="V215" s="183">
        <v>42278</v>
      </c>
      <c r="W215" s="183"/>
      <c r="X215" s="63" t="s">
        <v>396</v>
      </c>
      <c r="Y215" s="63" t="s">
        <v>1371</v>
      </c>
      <c r="Z215" s="63" t="s">
        <v>397</v>
      </c>
      <c r="AA215" s="63" t="s">
        <v>1737</v>
      </c>
      <c r="AB215" s="64" t="s">
        <v>25</v>
      </c>
      <c r="AC215" s="64" t="s">
        <v>1785</v>
      </c>
      <c r="AD215" s="64" t="s">
        <v>1146</v>
      </c>
      <c r="AE215" s="64">
        <v>8</v>
      </c>
      <c r="AF215" s="55">
        <v>7.68</v>
      </c>
      <c r="AG215" s="55">
        <v>8.4</v>
      </c>
      <c r="AH215" s="55">
        <v>7.04</v>
      </c>
      <c r="AI215" s="55">
        <v>10</v>
      </c>
    </row>
    <row r="216" spans="2:35" s="2" customFormat="1" ht="18" customHeight="1" x14ac:dyDescent="0.2">
      <c r="B216" s="62">
        <v>1</v>
      </c>
      <c r="C216" s="62">
        <v>1</v>
      </c>
      <c r="D216" s="62">
        <v>1</v>
      </c>
      <c r="E216" s="62">
        <v>1</v>
      </c>
      <c r="F216" s="62"/>
      <c r="G216" s="62"/>
      <c r="H216" s="62"/>
      <c r="I216" s="62"/>
      <c r="J216" s="62"/>
      <c r="K216" s="62"/>
      <c r="L216" s="62"/>
      <c r="M216" s="143"/>
      <c r="N216" s="62">
        <v>1</v>
      </c>
      <c r="O216" s="62"/>
      <c r="P216" s="62"/>
      <c r="Q216" s="62">
        <v>1</v>
      </c>
      <c r="R216" s="62">
        <v>1</v>
      </c>
      <c r="S216" s="62">
        <v>1</v>
      </c>
      <c r="T216" s="62"/>
      <c r="U216" s="62"/>
      <c r="V216" s="183">
        <v>42278</v>
      </c>
      <c r="W216" s="183"/>
      <c r="X216" s="63" t="s">
        <v>398</v>
      </c>
      <c r="Y216" s="63" t="s">
        <v>1372</v>
      </c>
      <c r="Z216" s="63" t="s">
        <v>399</v>
      </c>
      <c r="AA216" s="63" t="s">
        <v>1737</v>
      </c>
      <c r="AB216" s="64" t="s">
        <v>25</v>
      </c>
      <c r="AC216" s="64" t="s">
        <v>1785</v>
      </c>
      <c r="AD216" s="64" t="s">
        <v>400</v>
      </c>
      <c r="AE216" s="64">
        <v>6</v>
      </c>
      <c r="AF216" s="55">
        <v>5.76</v>
      </c>
      <c r="AG216" s="55">
        <v>6.3</v>
      </c>
      <c r="AH216" s="55">
        <v>5</v>
      </c>
      <c r="AI216" s="55">
        <v>8</v>
      </c>
    </row>
    <row r="217" spans="2:35" s="2" customFormat="1" ht="18" customHeight="1" x14ac:dyDescent="0.2">
      <c r="B217" s="62">
        <v>1</v>
      </c>
      <c r="C217" s="62">
        <v>1</v>
      </c>
      <c r="D217" s="62">
        <v>1</v>
      </c>
      <c r="E217" s="62">
        <v>1</v>
      </c>
      <c r="F217" s="62"/>
      <c r="G217" s="62"/>
      <c r="H217" s="62"/>
      <c r="I217" s="62"/>
      <c r="J217" s="62"/>
      <c r="K217" s="62"/>
      <c r="L217" s="62"/>
      <c r="M217" s="143"/>
      <c r="N217" s="62">
        <v>1</v>
      </c>
      <c r="O217" s="62"/>
      <c r="P217" s="62"/>
      <c r="Q217" s="62">
        <v>1</v>
      </c>
      <c r="R217" s="62">
        <v>1</v>
      </c>
      <c r="S217" s="62">
        <v>1</v>
      </c>
      <c r="T217" s="62"/>
      <c r="U217" s="62"/>
      <c r="V217" s="183">
        <v>42278</v>
      </c>
      <c r="W217" s="183"/>
      <c r="X217" s="63" t="s">
        <v>401</v>
      </c>
      <c r="Y217" s="63" t="s">
        <v>1373</v>
      </c>
      <c r="Z217" s="63" t="s">
        <v>402</v>
      </c>
      <c r="AA217" s="63" t="s">
        <v>1737</v>
      </c>
      <c r="AB217" s="64" t="s">
        <v>25</v>
      </c>
      <c r="AC217" s="64" t="s">
        <v>1784</v>
      </c>
      <c r="AD217" s="64" t="s">
        <v>11</v>
      </c>
      <c r="AE217" s="64">
        <v>8</v>
      </c>
      <c r="AF217" s="55">
        <v>7.68</v>
      </c>
      <c r="AG217" s="55">
        <v>8.4</v>
      </c>
      <c r="AH217" s="55">
        <v>7.04</v>
      </c>
      <c r="AI217" s="55">
        <v>10</v>
      </c>
    </row>
    <row r="218" spans="2:35" s="2" customFormat="1" ht="18" customHeight="1" x14ac:dyDescent="0.2">
      <c r="B218" s="62">
        <v>1</v>
      </c>
      <c r="C218" s="62">
        <v>1</v>
      </c>
      <c r="D218" s="62">
        <v>1</v>
      </c>
      <c r="E218" s="62">
        <v>1</v>
      </c>
      <c r="F218" s="62"/>
      <c r="G218" s="62"/>
      <c r="H218" s="62"/>
      <c r="I218" s="62"/>
      <c r="J218" s="62"/>
      <c r="K218" s="62"/>
      <c r="L218" s="62"/>
      <c r="M218" s="143"/>
      <c r="N218" s="62">
        <v>1</v>
      </c>
      <c r="O218" s="62"/>
      <c r="P218" s="62"/>
      <c r="Q218" s="62">
        <v>1</v>
      </c>
      <c r="R218" s="62">
        <v>1</v>
      </c>
      <c r="S218" s="62">
        <v>1</v>
      </c>
      <c r="T218" s="62"/>
      <c r="U218" s="62"/>
      <c r="V218" s="183">
        <v>42278</v>
      </c>
      <c r="W218" s="183"/>
      <c r="X218" s="63" t="s">
        <v>403</v>
      </c>
      <c r="Y218" s="63" t="s">
        <v>1383</v>
      </c>
      <c r="Z218" s="63" t="s">
        <v>404</v>
      </c>
      <c r="AA218" s="63" t="s">
        <v>1737</v>
      </c>
      <c r="AB218" s="64" t="s">
        <v>25</v>
      </c>
      <c r="AC218" s="64" t="s">
        <v>1785</v>
      </c>
      <c r="AD218" s="64" t="s">
        <v>78</v>
      </c>
      <c r="AE218" s="64">
        <v>6</v>
      </c>
      <c r="AF218" s="55">
        <v>5.76</v>
      </c>
      <c r="AG218" s="55">
        <v>6.3</v>
      </c>
      <c r="AH218" s="55">
        <v>5</v>
      </c>
      <c r="AI218" s="55">
        <v>8</v>
      </c>
    </row>
    <row r="219" spans="2:35" s="2" customFormat="1" ht="18" customHeight="1" x14ac:dyDescent="0.2">
      <c r="B219" s="62">
        <v>1</v>
      </c>
      <c r="C219" s="62">
        <v>1</v>
      </c>
      <c r="D219" s="62">
        <v>1</v>
      </c>
      <c r="E219" s="62">
        <v>1</v>
      </c>
      <c r="F219" s="62"/>
      <c r="G219" s="62"/>
      <c r="H219" s="62"/>
      <c r="I219" s="62"/>
      <c r="J219" s="62"/>
      <c r="K219" s="62"/>
      <c r="L219" s="62"/>
      <c r="M219" s="143"/>
      <c r="N219" s="62">
        <v>1</v>
      </c>
      <c r="O219" s="62"/>
      <c r="P219" s="62"/>
      <c r="Q219" s="62">
        <v>1</v>
      </c>
      <c r="R219" s="62">
        <v>1</v>
      </c>
      <c r="S219" s="62">
        <v>1</v>
      </c>
      <c r="T219" s="62"/>
      <c r="U219" s="62"/>
      <c r="V219" s="183">
        <v>42278</v>
      </c>
      <c r="W219" s="183"/>
      <c r="X219" s="63" t="s">
        <v>405</v>
      </c>
      <c r="Y219" s="63" t="s">
        <v>1384</v>
      </c>
      <c r="Z219" s="63" t="s">
        <v>406</v>
      </c>
      <c r="AA219" s="63" t="s">
        <v>1735</v>
      </c>
      <c r="AB219" s="64" t="s">
        <v>33</v>
      </c>
      <c r="AC219" s="64" t="s">
        <v>1026</v>
      </c>
      <c r="AD219" s="64" t="s">
        <v>152</v>
      </c>
      <c r="AE219" s="64">
        <v>5.2</v>
      </c>
      <c r="AF219" s="55">
        <v>4.99</v>
      </c>
      <c r="AG219" s="55">
        <v>5.46</v>
      </c>
      <c r="AH219" s="55">
        <v>4.58</v>
      </c>
      <c r="AI219" s="55">
        <v>6.66</v>
      </c>
    </row>
    <row r="220" spans="2:35" s="2" customFormat="1" ht="18" customHeight="1" x14ac:dyDescent="0.2">
      <c r="B220" s="62">
        <v>1</v>
      </c>
      <c r="C220" s="62">
        <v>1</v>
      </c>
      <c r="D220" s="62">
        <v>1</v>
      </c>
      <c r="E220" s="62">
        <v>1</v>
      </c>
      <c r="F220" s="62"/>
      <c r="G220" s="62"/>
      <c r="H220" s="62"/>
      <c r="I220" s="62"/>
      <c r="J220" s="62"/>
      <c r="K220" s="62"/>
      <c r="L220" s="62"/>
      <c r="M220" s="143"/>
      <c r="N220" s="62">
        <v>1</v>
      </c>
      <c r="O220" s="62"/>
      <c r="P220" s="62"/>
      <c r="Q220" s="62">
        <v>1</v>
      </c>
      <c r="R220" s="62">
        <v>1</v>
      </c>
      <c r="S220" s="62">
        <v>1</v>
      </c>
      <c r="T220" s="62"/>
      <c r="U220" s="62"/>
      <c r="V220" s="183">
        <v>42278</v>
      </c>
      <c r="W220" s="183"/>
      <c r="X220" s="63" t="s">
        <v>407</v>
      </c>
      <c r="Y220" s="63" t="s">
        <v>1385</v>
      </c>
      <c r="Z220" s="63" t="s">
        <v>408</v>
      </c>
      <c r="AA220" s="63" t="s">
        <v>1735</v>
      </c>
      <c r="AB220" s="64" t="s">
        <v>33</v>
      </c>
      <c r="AC220" s="64" t="s">
        <v>1026</v>
      </c>
      <c r="AD220" s="64" t="s">
        <v>409</v>
      </c>
      <c r="AE220" s="64">
        <v>8</v>
      </c>
      <c r="AF220" s="55">
        <v>7.68</v>
      </c>
      <c r="AG220" s="55">
        <v>8.4</v>
      </c>
      <c r="AH220" s="55">
        <v>7.04</v>
      </c>
      <c r="AI220" s="55">
        <v>10</v>
      </c>
    </row>
    <row r="221" spans="2:35" s="2" customFormat="1" ht="18" customHeight="1" x14ac:dyDescent="0.2">
      <c r="B221" s="62">
        <v>1</v>
      </c>
      <c r="C221" s="62">
        <v>1</v>
      </c>
      <c r="D221" s="62">
        <v>1</v>
      </c>
      <c r="E221" s="62">
        <v>1</v>
      </c>
      <c r="F221" s="62"/>
      <c r="G221" s="62"/>
      <c r="H221" s="62"/>
      <c r="I221" s="62"/>
      <c r="J221" s="62"/>
      <c r="K221" s="62"/>
      <c r="L221" s="62"/>
      <c r="M221" s="143"/>
      <c r="N221" s="62">
        <v>1</v>
      </c>
      <c r="O221" s="62"/>
      <c r="P221" s="62"/>
      <c r="Q221" s="62">
        <v>1</v>
      </c>
      <c r="R221" s="62">
        <v>1</v>
      </c>
      <c r="S221" s="62">
        <v>1</v>
      </c>
      <c r="T221" s="62"/>
      <c r="U221" s="62"/>
      <c r="V221" s="183">
        <v>42278</v>
      </c>
      <c r="W221" s="183"/>
      <c r="X221" s="63" t="s">
        <v>410</v>
      </c>
      <c r="Y221" s="63" t="s">
        <v>1386</v>
      </c>
      <c r="Z221" s="63" t="s">
        <v>411</v>
      </c>
      <c r="AA221" s="63" t="s">
        <v>1735</v>
      </c>
      <c r="AB221" s="64" t="s">
        <v>33</v>
      </c>
      <c r="AC221" s="64" t="s">
        <v>1772</v>
      </c>
      <c r="AD221" s="64" t="s">
        <v>1147</v>
      </c>
      <c r="AE221" s="64">
        <v>6</v>
      </c>
      <c r="AF221" s="55">
        <v>5.76</v>
      </c>
      <c r="AG221" s="55">
        <v>6.3</v>
      </c>
      <c r="AH221" s="55">
        <v>5</v>
      </c>
      <c r="AI221" s="55">
        <v>8</v>
      </c>
    </row>
    <row r="222" spans="2:35" s="2" customFormat="1" ht="18" customHeight="1" x14ac:dyDescent="0.2">
      <c r="B222" s="62">
        <v>1</v>
      </c>
      <c r="C222" s="31"/>
      <c r="D222" s="62"/>
      <c r="E222" s="62"/>
      <c r="F222" s="62"/>
      <c r="G222" s="62"/>
      <c r="H222" s="62"/>
      <c r="I222" s="62"/>
      <c r="J222" s="62"/>
      <c r="K222" s="62"/>
      <c r="L222" s="62"/>
      <c r="M222" s="143"/>
      <c r="N222" s="62">
        <v>1</v>
      </c>
      <c r="O222" s="62"/>
      <c r="P222" s="62"/>
      <c r="Q222" s="62"/>
      <c r="R222" s="62"/>
      <c r="S222" s="62">
        <v>1</v>
      </c>
      <c r="T222" s="62"/>
      <c r="U222" s="62"/>
      <c r="V222" s="183">
        <v>42278</v>
      </c>
      <c r="W222" s="183"/>
      <c r="X222" s="65" t="s">
        <v>1121</v>
      </c>
      <c r="Y222" s="65" t="s">
        <v>1387</v>
      </c>
      <c r="Z222" s="65" t="s">
        <v>1037</v>
      </c>
      <c r="AA222" s="65" t="s">
        <v>1735</v>
      </c>
      <c r="AB222" s="25" t="s">
        <v>4</v>
      </c>
      <c r="AC222" s="25" t="s">
        <v>1026</v>
      </c>
      <c r="AD222" s="25"/>
      <c r="AE222" s="25"/>
      <c r="AF222" s="20"/>
      <c r="AG222" s="20"/>
      <c r="AH222" s="20"/>
      <c r="AI222" s="20"/>
    </row>
    <row r="223" spans="2:35" s="2" customFormat="1" ht="18" customHeight="1" x14ac:dyDescent="0.2">
      <c r="B223" s="62"/>
      <c r="C223" s="62">
        <v>1</v>
      </c>
      <c r="D223" s="62">
        <v>1</v>
      </c>
      <c r="E223" s="62">
        <v>1</v>
      </c>
      <c r="F223" s="62"/>
      <c r="G223" s="62"/>
      <c r="H223" s="62"/>
      <c r="I223" s="62"/>
      <c r="J223" s="62"/>
      <c r="K223" s="62"/>
      <c r="L223" s="62"/>
      <c r="M223" s="143"/>
      <c r="N223" s="143"/>
      <c r="O223" s="62"/>
      <c r="P223" s="62">
        <v>1</v>
      </c>
      <c r="Q223" s="62">
        <v>1</v>
      </c>
      <c r="R223" s="62">
        <v>1</v>
      </c>
      <c r="S223" s="62"/>
      <c r="T223" s="62"/>
      <c r="U223" s="62"/>
      <c r="V223" s="183">
        <v>42278</v>
      </c>
      <c r="W223" s="183"/>
      <c r="X223" s="27" t="s">
        <v>412</v>
      </c>
      <c r="Y223" s="27" t="s">
        <v>1389</v>
      </c>
      <c r="Z223" s="27" t="s">
        <v>413</v>
      </c>
      <c r="AA223" s="27" t="s">
        <v>1735</v>
      </c>
      <c r="AB223" s="28" t="s">
        <v>4</v>
      </c>
      <c r="AC223" s="28" t="s">
        <v>1026</v>
      </c>
      <c r="AD223" s="28" t="s">
        <v>208</v>
      </c>
      <c r="AE223" s="28" t="s">
        <v>1741</v>
      </c>
      <c r="AF223" s="4">
        <v>11.52</v>
      </c>
      <c r="AG223" s="4">
        <v>12.6</v>
      </c>
      <c r="AH223" s="4">
        <v>10.5</v>
      </c>
      <c r="AI223" s="4">
        <v>15.4</v>
      </c>
    </row>
    <row r="224" spans="2:35" s="2" customFormat="1" ht="18" customHeight="1" x14ac:dyDescent="0.2">
      <c r="B224" s="62"/>
      <c r="C224" s="45"/>
      <c r="D224" s="62"/>
      <c r="E224" s="45"/>
      <c r="F224" s="62"/>
      <c r="G224" s="62"/>
      <c r="H224" s="62"/>
      <c r="I224" s="62"/>
      <c r="J224" s="62"/>
      <c r="K224" s="62"/>
      <c r="L224" s="62"/>
      <c r="M224" s="150">
        <v>1</v>
      </c>
      <c r="N224" s="150"/>
      <c r="O224" s="45"/>
      <c r="P224" s="45">
        <v>1</v>
      </c>
      <c r="Q224" s="45">
        <v>1</v>
      </c>
      <c r="R224" s="62">
        <v>1</v>
      </c>
      <c r="S224" s="45"/>
      <c r="T224" s="62"/>
      <c r="U224" s="62"/>
      <c r="V224" s="183">
        <v>42278</v>
      </c>
      <c r="W224" s="183"/>
      <c r="X224" s="27" t="s">
        <v>1039</v>
      </c>
      <c r="Y224" s="27" t="s">
        <v>1392</v>
      </c>
      <c r="Z224" s="27" t="s">
        <v>1040</v>
      </c>
      <c r="AA224" s="27" t="s">
        <v>1735</v>
      </c>
      <c r="AB224" s="28" t="s">
        <v>4</v>
      </c>
      <c r="AC224" s="28" t="s">
        <v>951</v>
      </c>
      <c r="AD224" s="28"/>
      <c r="AE224" s="28"/>
      <c r="AF224" s="4"/>
      <c r="AG224" s="4"/>
      <c r="AH224" s="4"/>
      <c r="AI224" s="4"/>
    </row>
    <row r="225" spans="2:35" s="105" customFormat="1" ht="18" customHeight="1" x14ac:dyDescent="0.2">
      <c r="B225" s="62">
        <v>1</v>
      </c>
      <c r="C225" s="31"/>
      <c r="D225" s="62"/>
      <c r="E225" s="62"/>
      <c r="F225" s="62"/>
      <c r="G225" s="62"/>
      <c r="H225" s="62"/>
      <c r="I225" s="62"/>
      <c r="J225" s="62"/>
      <c r="K225" s="62"/>
      <c r="L225" s="62"/>
      <c r="M225" s="150"/>
      <c r="N225" s="150">
        <v>1</v>
      </c>
      <c r="O225" s="45"/>
      <c r="P225" s="45"/>
      <c r="Q225" s="45"/>
      <c r="R225" s="62"/>
      <c r="S225" s="62">
        <v>1</v>
      </c>
      <c r="T225" s="62"/>
      <c r="U225" s="62"/>
      <c r="V225" s="183">
        <v>42278</v>
      </c>
      <c r="W225" s="183"/>
      <c r="X225" s="65" t="s">
        <v>1141</v>
      </c>
      <c r="Y225" s="65" t="s">
        <v>1388</v>
      </c>
      <c r="Z225" s="65" t="s">
        <v>1038</v>
      </c>
      <c r="AA225" s="65" t="s">
        <v>1735</v>
      </c>
      <c r="AB225" s="25" t="s">
        <v>4</v>
      </c>
      <c r="AC225" s="25" t="s">
        <v>1785</v>
      </c>
      <c r="AD225" s="25"/>
      <c r="AE225" s="25"/>
      <c r="AF225" s="20"/>
      <c r="AG225" s="20"/>
      <c r="AH225" s="20"/>
      <c r="AI225" s="20"/>
    </row>
    <row r="226" spans="2:35" s="2" customFormat="1" ht="18" customHeight="1" x14ac:dyDescent="0.2">
      <c r="B226" s="62"/>
      <c r="C226" s="62">
        <v>1</v>
      </c>
      <c r="D226" s="62">
        <v>1</v>
      </c>
      <c r="E226" s="62">
        <v>1</v>
      </c>
      <c r="F226" s="62"/>
      <c r="G226" s="62"/>
      <c r="H226" s="62"/>
      <c r="I226" s="62"/>
      <c r="J226" s="62"/>
      <c r="K226" s="62"/>
      <c r="L226" s="62"/>
      <c r="M226" s="150"/>
      <c r="N226" s="150"/>
      <c r="O226" s="45"/>
      <c r="P226" s="45">
        <v>1</v>
      </c>
      <c r="Q226" s="45">
        <v>1</v>
      </c>
      <c r="R226" s="62">
        <v>1</v>
      </c>
      <c r="S226" s="62"/>
      <c r="T226" s="62"/>
      <c r="U226" s="62"/>
      <c r="V226" s="183">
        <v>42278</v>
      </c>
      <c r="W226" s="183"/>
      <c r="X226" s="27" t="s">
        <v>414</v>
      </c>
      <c r="Y226" s="27" t="s">
        <v>1390</v>
      </c>
      <c r="Z226" s="27" t="s">
        <v>415</v>
      </c>
      <c r="AA226" s="27" t="s">
        <v>1735</v>
      </c>
      <c r="AB226" s="28" t="s">
        <v>4</v>
      </c>
      <c r="AC226" s="28" t="s">
        <v>1786</v>
      </c>
      <c r="AD226" s="28" t="s">
        <v>140</v>
      </c>
      <c r="AE226" s="28" t="s">
        <v>1741</v>
      </c>
      <c r="AF226" s="4">
        <v>11.52</v>
      </c>
      <c r="AG226" s="4">
        <v>12.6</v>
      </c>
      <c r="AH226" s="4">
        <v>10.5</v>
      </c>
      <c r="AI226" s="4">
        <v>15.4</v>
      </c>
    </row>
    <row r="227" spans="2:35" s="2" customFormat="1" ht="18" customHeight="1" x14ac:dyDescent="0.2">
      <c r="B227" s="62"/>
      <c r="C227" s="45"/>
      <c r="D227" s="62"/>
      <c r="E227" s="45"/>
      <c r="F227" s="62"/>
      <c r="G227" s="62"/>
      <c r="H227" s="62"/>
      <c r="I227" s="62"/>
      <c r="J227" s="62"/>
      <c r="K227" s="62"/>
      <c r="L227" s="62"/>
      <c r="M227" s="150">
        <v>1</v>
      </c>
      <c r="N227" s="150"/>
      <c r="O227" s="45"/>
      <c r="P227" s="45">
        <v>1</v>
      </c>
      <c r="Q227" s="45">
        <v>1</v>
      </c>
      <c r="R227" s="62">
        <v>1</v>
      </c>
      <c r="S227" s="45"/>
      <c r="T227" s="62"/>
      <c r="U227" s="62"/>
      <c r="V227" s="183">
        <v>42278</v>
      </c>
      <c r="W227" s="183"/>
      <c r="X227" s="27" t="s">
        <v>1041</v>
      </c>
      <c r="Y227" s="27" t="s">
        <v>1391</v>
      </c>
      <c r="Z227" s="27" t="s">
        <v>1042</v>
      </c>
      <c r="AA227" s="27" t="s">
        <v>1735</v>
      </c>
      <c r="AB227" s="28" t="s">
        <v>4</v>
      </c>
      <c r="AC227" s="28" t="s">
        <v>951</v>
      </c>
      <c r="AD227" s="28"/>
      <c r="AE227" s="28"/>
      <c r="AF227" s="4"/>
      <c r="AG227" s="4"/>
      <c r="AH227" s="4"/>
      <c r="AI227" s="4"/>
    </row>
    <row r="228" spans="2:35" s="2" customFormat="1" ht="18" customHeight="1" x14ac:dyDescent="0.2">
      <c r="B228" s="62">
        <v>1</v>
      </c>
      <c r="C228" s="62">
        <v>1</v>
      </c>
      <c r="D228" s="62">
        <v>1</v>
      </c>
      <c r="E228" s="62">
        <v>1</v>
      </c>
      <c r="F228" s="62"/>
      <c r="G228" s="62"/>
      <c r="H228" s="62"/>
      <c r="I228" s="62"/>
      <c r="J228" s="62"/>
      <c r="K228" s="62"/>
      <c r="L228" s="62"/>
      <c r="M228" s="143"/>
      <c r="N228" s="143">
        <v>1</v>
      </c>
      <c r="O228" s="62"/>
      <c r="P228" s="62"/>
      <c r="Q228" s="62">
        <v>1</v>
      </c>
      <c r="R228" s="62">
        <v>1</v>
      </c>
      <c r="S228" s="62">
        <v>1</v>
      </c>
      <c r="T228" s="62"/>
      <c r="U228" s="62"/>
      <c r="V228" s="183">
        <v>42278</v>
      </c>
      <c r="W228" s="183"/>
      <c r="X228" s="63" t="s">
        <v>416</v>
      </c>
      <c r="Y228" s="63" t="s">
        <v>1394</v>
      </c>
      <c r="Z228" s="63" t="s">
        <v>417</v>
      </c>
      <c r="AA228" s="63" t="s">
        <v>1735</v>
      </c>
      <c r="AB228" s="64" t="s">
        <v>33</v>
      </c>
      <c r="AC228" s="64" t="s">
        <v>1026</v>
      </c>
      <c r="AD228" s="64" t="s">
        <v>418</v>
      </c>
      <c r="AE228" s="64">
        <v>20</v>
      </c>
      <c r="AF228" s="55">
        <v>19.2</v>
      </c>
      <c r="AG228" s="55">
        <v>21</v>
      </c>
      <c r="AH228" s="55">
        <v>17.600000000000001</v>
      </c>
      <c r="AI228" s="55">
        <v>25</v>
      </c>
    </row>
    <row r="229" spans="2:35" s="2" customFormat="1" ht="18" customHeight="1" x14ac:dyDescent="0.2">
      <c r="B229" s="62">
        <v>1</v>
      </c>
      <c r="C229" s="62">
        <v>1</v>
      </c>
      <c r="D229" s="62">
        <v>1</v>
      </c>
      <c r="E229" s="62">
        <v>1</v>
      </c>
      <c r="F229" s="62"/>
      <c r="G229" s="62"/>
      <c r="H229" s="62"/>
      <c r="I229" s="62"/>
      <c r="J229" s="62"/>
      <c r="K229" s="62"/>
      <c r="L229" s="62"/>
      <c r="M229" s="143"/>
      <c r="N229" s="143">
        <v>1</v>
      </c>
      <c r="O229" s="62"/>
      <c r="P229" s="62"/>
      <c r="Q229" s="62">
        <v>1</v>
      </c>
      <c r="R229" s="62">
        <v>1</v>
      </c>
      <c r="S229" s="62">
        <v>1</v>
      </c>
      <c r="T229" s="62"/>
      <c r="U229" s="62"/>
      <c r="V229" s="183">
        <v>42278</v>
      </c>
      <c r="W229" s="183"/>
      <c r="X229" s="63" t="s">
        <v>419</v>
      </c>
      <c r="Y229" s="63" t="s">
        <v>1395</v>
      </c>
      <c r="Z229" s="63" t="s">
        <v>420</v>
      </c>
      <c r="AA229" s="63" t="s">
        <v>1737</v>
      </c>
      <c r="AB229" s="64" t="s">
        <v>18</v>
      </c>
      <c r="AC229" s="64" t="s">
        <v>1123</v>
      </c>
      <c r="AD229" s="64" t="s">
        <v>7</v>
      </c>
      <c r="AE229" s="64">
        <v>8</v>
      </c>
      <c r="AF229" s="55">
        <v>7.68</v>
      </c>
      <c r="AG229" s="55">
        <v>8.4</v>
      </c>
      <c r="AH229" s="55">
        <v>7.04</v>
      </c>
      <c r="AI229" s="55">
        <v>10</v>
      </c>
    </row>
    <row r="230" spans="2:35" s="2" customFormat="1" ht="18" customHeight="1" x14ac:dyDescent="0.2">
      <c r="B230" s="62">
        <v>1</v>
      </c>
      <c r="C230" s="62">
        <v>1</v>
      </c>
      <c r="D230" s="62">
        <v>1</v>
      </c>
      <c r="E230" s="62">
        <v>1</v>
      </c>
      <c r="F230" s="62"/>
      <c r="G230" s="62"/>
      <c r="H230" s="62"/>
      <c r="I230" s="62"/>
      <c r="J230" s="62"/>
      <c r="K230" s="62"/>
      <c r="L230" s="62"/>
      <c r="M230" s="143"/>
      <c r="N230" s="143">
        <v>1</v>
      </c>
      <c r="O230" s="62"/>
      <c r="P230" s="62"/>
      <c r="Q230" s="62">
        <v>1</v>
      </c>
      <c r="R230" s="62">
        <v>1</v>
      </c>
      <c r="S230" s="62">
        <v>1</v>
      </c>
      <c r="T230" s="62"/>
      <c r="U230" s="62"/>
      <c r="V230" s="183">
        <v>42278</v>
      </c>
      <c r="W230" s="183"/>
      <c r="X230" s="63" t="s">
        <v>421</v>
      </c>
      <c r="Y230" s="63" t="s">
        <v>1396</v>
      </c>
      <c r="Z230" s="63" t="s">
        <v>422</v>
      </c>
      <c r="AA230" s="63" t="s">
        <v>1737</v>
      </c>
      <c r="AB230" s="64" t="s">
        <v>25</v>
      </c>
      <c r="AC230" s="64" t="s">
        <v>1784</v>
      </c>
      <c r="AD230" s="64" t="s">
        <v>28</v>
      </c>
      <c r="AE230" s="64">
        <v>6</v>
      </c>
      <c r="AF230" s="55">
        <v>5.76</v>
      </c>
      <c r="AG230" s="55">
        <v>6.3</v>
      </c>
      <c r="AH230" s="55">
        <v>5</v>
      </c>
      <c r="AI230" s="55">
        <v>8</v>
      </c>
    </row>
    <row r="231" spans="2:35" s="2" customFormat="1" ht="18" customHeight="1" x14ac:dyDescent="0.2">
      <c r="B231" s="62">
        <v>1</v>
      </c>
      <c r="C231" s="62">
        <v>1</v>
      </c>
      <c r="D231" s="62">
        <v>1</v>
      </c>
      <c r="E231" s="62">
        <v>1</v>
      </c>
      <c r="F231" s="62"/>
      <c r="G231" s="62"/>
      <c r="H231" s="62"/>
      <c r="I231" s="62"/>
      <c r="J231" s="62"/>
      <c r="K231" s="62"/>
      <c r="L231" s="62"/>
      <c r="M231" s="143"/>
      <c r="N231" s="143">
        <v>1</v>
      </c>
      <c r="O231" s="62"/>
      <c r="P231" s="62"/>
      <c r="Q231" s="62">
        <v>1</v>
      </c>
      <c r="R231" s="62">
        <v>1</v>
      </c>
      <c r="S231" s="62">
        <v>1</v>
      </c>
      <c r="T231" s="62"/>
      <c r="U231" s="62"/>
      <c r="V231" s="183">
        <v>42278</v>
      </c>
      <c r="W231" s="183"/>
      <c r="X231" s="63" t="s">
        <v>423</v>
      </c>
      <c r="Y231" s="63" t="s">
        <v>1397</v>
      </c>
      <c r="Z231" s="63" t="s">
        <v>424</v>
      </c>
      <c r="AA231" s="63" t="s">
        <v>1737</v>
      </c>
      <c r="AB231" s="64" t="s">
        <v>25</v>
      </c>
      <c r="AC231" s="64" t="s">
        <v>1785</v>
      </c>
      <c r="AD231" s="64" t="s">
        <v>425</v>
      </c>
      <c r="AE231" s="64">
        <v>6</v>
      </c>
      <c r="AF231" s="55">
        <v>5.76</v>
      </c>
      <c r="AG231" s="55">
        <v>6.3</v>
      </c>
      <c r="AH231" s="55">
        <v>5</v>
      </c>
      <c r="AI231" s="55">
        <v>8</v>
      </c>
    </row>
    <row r="232" spans="2:35" s="2" customFormat="1" ht="18" customHeight="1" x14ac:dyDescent="0.2">
      <c r="B232" s="62">
        <v>1</v>
      </c>
      <c r="C232" s="62">
        <v>1</v>
      </c>
      <c r="D232" s="62">
        <v>1</v>
      </c>
      <c r="E232" s="62">
        <v>1</v>
      </c>
      <c r="F232" s="62"/>
      <c r="G232" s="62"/>
      <c r="H232" s="62"/>
      <c r="I232" s="62"/>
      <c r="J232" s="62"/>
      <c r="K232" s="62"/>
      <c r="L232" s="62"/>
      <c r="M232" s="143"/>
      <c r="N232" s="143">
        <v>1</v>
      </c>
      <c r="O232" s="62"/>
      <c r="P232" s="62"/>
      <c r="Q232" s="62">
        <v>1</v>
      </c>
      <c r="R232" s="62">
        <v>1</v>
      </c>
      <c r="S232" s="62">
        <v>1</v>
      </c>
      <c r="T232" s="62"/>
      <c r="U232" s="62"/>
      <c r="V232" s="183">
        <v>42278</v>
      </c>
      <c r="W232" s="183"/>
      <c r="X232" s="63" t="s">
        <v>426</v>
      </c>
      <c r="Y232" s="63" t="s">
        <v>1422</v>
      </c>
      <c r="Z232" s="63" t="s">
        <v>427</v>
      </c>
      <c r="AA232" s="63" t="s">
        <v>1736</v>
      </c>
      <c r="AB232" s="64" t="s">
        <v>14</v>
      </c>
      <c r="AC232" s="64" t="s">
        <v>1783</v>
      </c>
      <c r="AD232" s="64" t="s">
        <v>11</v>
      </c>
      <c r="AE232" s="64">
        <v>8</v>
      </c>
      <c r="AF232" s="55">
        <v>7.68</v>
      </c>
      <c r="AG232" s="55">
        <v>8.4</v>
      </c>
      <c r="AH232" s="55">
        <v>7.04</v>
      </c>
      <c r="AI232" s="55">
        <v>10</v>
      </c>
    </row>
    <row r="233" spans="2:35" s="2" customFormat="1" ht="18" customHeight="1" x14ac:dyDescent="0.2">
      <c r="B233" s="62">
        <v>1</v>
      </c>
      <c r="C233" s="62">
        <v>1</v>
      </c>
      <c r="D233" s="62">
        <v>1</v>
      </c>
      <c r="E233" s="62">
        <v>1</v>
      </c>
      <c r="F233" s="62"/>
      <c r="G233" s="62"/>
      <c r="H233" s="62"/>
      <c r="I233" s="62"/>
      <c r="J233" s="62"/>
      <c r="K233" s="62"/>
      <c r="L233" s="62"/>
      <c r="M233" s="143"/>
      <c r="N233" s="143">
        <v>1</v>
      </c>
      <c r="O233" s="62"/>
      <c r="P233" s="62"/>
      <c r="Q233" s="62">
        <v>1</v>
      </c>
      <c r="R233" s="62">
        <v>1</v>
      </c>
      <c r="S233" s="62">
        <v>1</v>
      </c>
      <c r="T233" s="62"/>
      <c r="U233" s="62"/>
      <c r="V233" s="183">
        <v>42278</v>
      </c>
      <c r="W233" s="183"/>
      <c r="X233" s="63" t="s">
        <v>428</v>
      </c>
      <c r="Y233" s="63" t="s">
        <v>1400</v>
      </c>
      <c r="Z233" s="63" t="s">
        <v>429</v>
      </c>
      <c r="AA233" s="63" t="s">
        <v>1737</v>
      </c>
      <c r="AB233" s="64" t="s">
        <v>25</v>
      </c>
      <c r="AC233" s="64" t="s">
        <v>1025</v>
      </c>
      <c r="AD233" s="64" t="s">
        <v>15</v>
      </c>
      <c r="AE233" s="64">
        <v>8</v>
      </c>
      <c r="AF233" s="55">
        <v>7.68</v>
      </c>
      <c r="AG233" s="55">
        <v>8.4</v>
      </c>
      <c r="AH233" s="55">
        <v>7.04</v>
      </c>
      <c r="AI233" s="55">
        <v>10</v>
      </c>
    </row>
    <row r="234" spans="2:35" s="2" customFormat="1" ht="18" customHeight="1" x14ac:dyDescent="0.2">
      <c r="B234" s="62">
        <v>1</v>
      </c>
      <c r="C234" s="31" t="s">
        <v>904</v>
      </c>
      <c r="D234" s="62"/>
      <c r="E234" s="62"/>
      <c r="F234" s="62"/>
      <c r="G234" s="62"/>
      <c r="H234" s="62"/>
      <c r="I234" s="62"/>
      <c r="J234" s="62"/>
      <c r="K234" s="62"/>
      <c r="L234" s="62"/>
      <c r="M234" s="143"/>
      <c r="N234" s="143">
        <v>1</v>
      </c>
      <c r="O234" s="62"/>
      <c r="P234" s="62"/>
      <c r="Q234" s="62"/>
      <c r="R234" s="62"/>
      <c r="S234" s="62">
        <v>1</v>
      </c>
      <c r="T234" s="62"/>
      <c r="U234" s="62"/>
      <c r="V234" s="183">
        <v>42278</v>
      </c>
      <c r="W234" s="183"/>
      <c r="X234" s="65" t="s">
        <v>430</v>
      </c>
      <c r="Y234" s="65" t="s">
        <v>1424</v>
      </c>
      <c r="Z234" s="65" t="s">
        <v>431</v>
      </c>
      <c r="AA234" s="65" t="s">
        <v>1736</v>
      </c>
      <c r="AB234" s="25" t="s">
        <v>14</v>
      </c>
      <c r="AC234" s="25" t="s">
        <v>1784</v>
      </c>
      <c r="AD234" s="25"/>
      <c r="AE234" s="25"/>
      <c r="AF234" s="20"/>
      <c r="AG234" s="20"/>
      <c r="AH234" s="20"/>
      <c r="AI234" s="20"/>
    </row>
    <row r="235" spans="2:35" s="2" customFormat="1" ht="18" customHeight="1" x14ac:dyDescent="0.2">
      <c r="B235" s="62"/>
      <c r="C235" s="62">
        <v>1</v>
      </c>
      <c r="D235" s="62">
        <v>1</v>
      </c>
      <c r="E235" s="62">
        <v>1</v>
      </c>
      <c r="F235" s="62"/>
      <c r="G235" s="62"/>
      <c r="H235" s="62"/>
      <c r="I235" s="62"/>
      <c r="J235" s="62"/>
      <c r="K235" s="62"/>
      <c r="L235" s="62"/>
      <c r="M235" s="143"/>
      <c r="N235" s="143"/>
      <c r="O235" s="62"/>
      <c r="P235" s="62">
        <v>1</v>
      </c>
      <c r="Q235" s="62">
        <v>1</v>
      </c>
      <c r="R235" s="62">
        <v>1</v>
      </c>
      <c r="S235" s="62"/>
      <c r="T235" s="62"/>
      <c r="U235" s="62"/>
      <c r="V235" s="183">
        <v>42278</v>
      </c>
      <c r="W235" s="183"/>
      <c r="X235" s="66" t="s">
        <v>432</v>
      </c>
      <c r="Y235" s="66" t="s">
        <v>1423</v>
      </c>
      <c r="Z235" s="66" t="s">
        <v>433</v>
      </c>
      <c r="AA235" s="66" t="s">
        <v>1736</v>
      </c>
      <c r="AB235" s="59" t="s">
        <v>14</v>
      </c>
      <c r="AC235" s="59" t="s">
        <v>1784</v>
      </c>
      <c r="AD235" s="59" t="s">
        <v>41</v>
      </c>
      <c r="AE235" s="59">
        <v>6</v>
      </c>
      <c r="AF235" s="3">
        <v>5.76</v>
      </c>
      <c r="AG235" s="3">
        <v>6.3</v>
      </c>
      <c r="AH235" s="3">
        <v>5</v>
      </c>
      <c r="AI235" s="3">
        <v>8</v>
      </c>
    </row>
    <row r="236" spans="2:35" s="2" customFormat="1" ht="18" customHeight="1" x14ac:dyDescent="0.2">
      <c r="B236" s="62"/>
      <c r="C236" s="62">
        <v>1</v>
      </c>
      <c r="D236" s="62">
        <v>1</v>
      </c>
      <c r="E236" s="62">
        <v>1</v>
      </c>
      <c r="F236" s="62"/>
      <c r="G236" s="62"/>
      <c r="H236" s="62"/>
      <c r="I236" s="62"/>
      <c r="J236" s="62"/>
      <c r="K236" s="62"/>
      <c r="L236" s="62"/>
      <c r="M236" s="143"/>
      <c r="N236" s="143"/>
      <c r="O236" s="62"/>
      <c r="P236" s="62">
        <v>1</v>
      </c>
      <c r="Q236" s="62">
        <v>1</v>
      </c>
      <c r="R236" s="62">
        <v>1</v>
      </c>
      <c r="S236" s="62"/>
      <c r="T236" s="62"/>
      <c r="U236" s="62"/>
      <c r="V236" s="183">
        <v>42278</v>
      </c>
      <c r="W236" s="183"/>
      <c r="X236" s="66" t="s">
        <v>434</v>
      </c>
      <c r="Y236" s="66" t="s">
        <v>1449</v>
      </c>
      <c r="Z236" s="66" t="s">
        <v>435</v>
      </c>
      <c r="AA236" s="66" t="s">
        <v>1736</v>
      </c>
      <c r="AB236" s="59" t="s">
        <v>14</v>
      </c>
      <c r="AC236" s="59" t="s">
        <v>1784</v>
      </c>
      <c r="AD236" s="59" t="s">
        <v>15</v>
      </c>
      <c r="AE236" s="59">
        <v>6</v>
      </c>
      <c r="AF236" s="3">
        <v>5.76</v>
      </c>
      <c r="AG236" s="3">
        <v>6.3</v>
      </c>
      <c r="AH236" s="3">
        <v>5</v>
      </c>
      <c r="AI236" s="3">
        <v>8</v>
      </c>
    </row>
    <row r="237" spans="2:35" s="2" customFormat="1" ht="18" customHeight="1" x14ac:dyDescent="0.2">
      <c r="B237" s="62">
        <v>1</v>
      </c>
      <c r="C237" s="62">
        <v>1</v>
      </c>
      <c r="D237" s="62">
        <v>1</v>
      </c>
      <c r="E237" s="62">
        <v>1</v>
      </c>
      <c r="F237" s="62"/>
      <c r="G237" s="62"/>
      <c r="H237" s="62"/>
      <c r="I237" s="62"/>
      <c r="J237" s="62"/>
      <c r="K237" s="62"/>
      <c r="L237" s="62"/>
      <c r="M237" s="143"/>
      <c r="N237" s="143">
        <v>1</v>
      </c>
      <c r="O237" s="62"/>
      <c r="P237" s="62"/>
      <c r="Q237" s="62">
        <v>1</v>
      </c>
      <c r="R237" s="62">
        <v>1</v>
      </c>
      <c r="S237" s="62">
        <v>1</v>
      </c>
      <c r="T237" s="62"/>
      <c r="U237" s="62"/>
      <c r="V237" s="183">
        <v>42278</v>
      </c>
      <c r="W237" s="183"/>
      <c r="X237" s="63" t="s">
        <v>436</v>
      </c>
      <c r="Y237" s="63" t="s">
        <v>1399</v>
      </c>
      <c r="Z237" s="63" t="s">
        <v>437</v>
      </c>
      <c r="AA237" s="63" t="s">
        <v>1736</v>
      </c>
      <c r="AB237" s="64" t="s">
        <v>14</v>
      </c>
      <c r="AC237" s="64" t="s">
        <v>1784</v>
      </c>
      <c r="AD237" s="64" t="s">
        <v>41</v>
      </c>
      <c r="AE237" s="64">
        <v>6</v>
      </c>
      <c r="AF237" s="55">
        <v>5.76</v>
      </c>
      <c r="AG237" s="55">
        <v>6.3</v>
      </c>
      <c r="AH237" s="55">
        <v>5</v>
      </c>
      <c r="AI237" s="55">
        <v>8</v>
      </c>
    </row>
    <row r="238" spans="2:35" s="2" customFormat="1" ht="18" customHeight="1" x14ac:dyDescent="0.2">
      <c r="B238" s="62">
        <v>1</v>
      </c>
      <c r="C238" s="62">
        <v>1</v>
      </c>
      <c r="D238" s="62">
        <v>1</v>
      </c>
      <c r="E238" s="62">
        <v>1</v>
      </c>
      <c r="F238" s="62"/>
      <c r="G238" s="62"/>
      <c r="H238" s="62"/>
      <c r="I238" s="62"/>
      <c r="J238" s="62"/>
      <c r="K238" s="62"/>
      <c r="L238" s="62"/>
      <c r="M238" s="143"/>
      <c r="N238" s="143">
        <v>1</v>
      </c>
      <c r="O238" s="62"/>
      <c r="P238" s="62"/>
      <c r="Q238" s="62">
        <v>1</v>
      </c>
      <c r="R238" s="62">
        <v>1</v>
      </c>
      <c r="S238" s="62">
        <v>1</v>
      </c>
      <c r="T238" s="62"/>
      <c r="U238" s="62"/>
      <c r="V238" s="183">
        <v>42278</v>
      </c>
      <c r="W238" s="183"/>
      <c r="X238" s="63" t="s">
        <v>438</v>
      </c>
      <c r="Y238" s="63" t="s">
        <v>1425</v>
      </c>
      <c r="Z238" s="63" t="s">
        <v>439</v>
      </c>
      <c r="AA238" s="63" t="s">
        <v>1736</v>
      </c>
      <c r="AB238" s="64" t="s">
        <v>10</v>
      </c>
      <c r="AC238" s="64" t="s">
        <v>1784</v>
      </c>
      <c r="AD238" s="64" t="s">
        <v>28</v>
      </c>
      <c r="AE238" s="64">
        <v>6</v>
      </c>
      <c r="AF238" s="55">
        <v>5.76</v>
      </c>
      <c r="AG238" s="55">
        <v>6.3</v>
      </c>
      <c r="AH238" s="55">
        <v>5</v>
      </c>
      <c r="AI238" s="55">
        <v>8</v>
      </c>
    </row>
    <row r="239" spans="2:35" s="2" customFormat="1" ht="18" customHeight="1" x14ac:dyDescent="0.2">
      <c r="B239" s="62">
        <v>1</v>
      </c>
      <c r="C239" s="62">
        <v>1</v>
      </c>
      <c r="D239" s="62">
        <v>1</v>
      </c>
      <c r="E239" s="62">
        <v>1</v>
      </c>
      <c r="F239" s="62"/>
      <c r="G239" s="62"/>
      <c r="H239" s="62"/>
      <c r="I239" s="62"/>
      <c r="J239" s="62"/>
      <c r="K239" s="62"/>
      <c r="L239" s="62"/>
      <c r="M239" s="143"/>
      <c r="N239" s="143">
        <v>1</v>
      </c>
      <c r="O239" s="62"/>
      <c r="P239" s="62"/>
      <c r="Q239" s="62">
        <v>1</v>
      </c>
      <c r="R239" s="62">
        <v>1</v>
      </c>
      <c r="S239" s="62">
        <v>1</v>
      </c>
      <c r="T239" s="62"/>
      <c r="U239" s="62"/>
      <c r="V239" s="183">
        <v>42278</v>
      </c>
      <c r="W239" s="183"/>
      <c r="X239" s="63" t="s">
        <v>440</v>
      </c>
      <c r="Y239" s="63" t="s">
        <v>1426</v>
      </c>
      <c r="Z239" s="63" t="s">
        <v>441</v>
      </c>
      <c r="AA239" s="63" t="s">
        <v>1736</v>
      </c>
      <c r="AB239" s="64" t="s">
        <v>10</v>
      </c>
      <c r="AC239" s="64" t="s">
        <v>1783</v>
      </c>
      <c r="AD239" s="64" t="s">
        <v>11</v>
      </c>
      <c r="AE239" s="64">
        <v>8</v>
      </c>
      <c r="AF239" s="55">
        <v>7.68</v>
      </c>
      <c r="AG239" s="55">
        <v>8.4</v>
      </c>
      <c r="AH239" s="55">
        <v>7.04</v>
      </c>
      <c r="AI239" s="55">
        <v>10</v>
      </c>
    </row>
    <row r="240" spans="2:35" s="2" customFormat="1" ht="18" customHeight="1" x14ac:dyDescent="0.2">
      <c r="B240" s="62">
        <v>1</v>
      </c>
      <c r="C240" s="62">
        <v>1</v>
      </c>
      <c r="D240" s="62">
        <v>1</v>
      </c>
      <c r="E240" s="62">
        <v>1</v>
      </c>
      <c r="F240" s="62"/>
      <c r="G240" s="62"/>
      <c r="H240" s="62"/>
      <c r="I240" s="62"/>
      <c r="J240" s="62"/>
      <c r="K240" s="62"/>
      <c r="L240" s="62"/>
      <c r="M240" s="143"/>
      <c r="N240" s="143">
        <v>1</v>
      </c>
      <c r="O240" s="62"/>
      <c r="P240" s="62"/>
      <c r="Q240" s="62">
        <v>1</v>
      </c>
      <c r="R240" s="62">
        <v>1</v>
      </c>
      <c r="S240" s="62">
        <v>1</v>
      </c>
      <c r="T240" s="62"/>
      <c r="U240" s="62"/>
      <c r="V240" s="183">
        <v>42278</v>
      </c>
      <c r="W240" s="183"/>
      <c r="X240" s="63" t="s">
        <v>442</v>
      </c>
      <c r="Y240" s="63" t="s">
        <v>1401</v>
      </c>
      <c r="Z240" s="63" t="s">
        <v>443</v>
      </c>
      <c r="AA240" s="63" t="s">
        <v>1735</v>
      </c>
      <c r="AB240" s="64" t="s">
        <v>33</v>
      </c>
      <c r="AC240" s="64" t="s">
        <v>1786</v>
      </c>
      <c r="AD240" s="64" t="s">
        <v>11</v>
      </c>
      <c r="AE240" s="64">
        <v>8</v>
      </c>
      <c r="AF240" s="55">
        <v>7.68</v>
      </c>
      <c r="AG240" s="55">
        <v>8.4</v>
      </c>
      <c r="AH240" s="55">
        <v>7.04</v>
      </c>
      <c r="AI240" s="55">
        <v>10</v>
      </c>
    </row>
    <row r="241" spans="2:35" s="2" customFormat="1" ht="18" customHeight="1" x14ac:dyDescent="0.2">
      <c r="B241" s="62">
        <v>1</v>
      </c>
      <c r="C241" s="62">
        <v>1</v>
      </c>
      <c r="D241" s="62">
        <v>1</v>
      </c>
      <c r="E241" s="62">
        <v>1</v>
      </c>
      <c r="F241" s="62"/>
      <c r="G241" s="62"/>
      <c r="H241" s="62"/>
      <c r="I241" s="62"/>
      <c r="J241" s="62"/>
      <c r="K241" s="62"/>
      <c r="L241" s="62"/>
      <c r="M241" s="143"/>
      <c r="N241" s="143">
        <v>1</v>
      </c>
      <c r="O241" s="62"/>
      <c r="P241" s="62"/>
      <c r="Q241" s="62">
        <v>1</v>
      </c>
      <c r="R241" s="62">
        <v>1</v>
      </c>
      <c r="S241" s="62">
        <v>1</v>
      </c>
      <c r="T241" s="62"/>
      <c r="U241" s="62"/>
      <c r="V241" s="183">
        <v>42278</v>
      </c>
      <c r="W241" s="183"/>
      <c r="X241" s="63" t="s">
        <v>444</v>
      </c>
      <c r="Y241" s="63" t="s">
        <v>1402</v>
      </c>
      <c r="Z241" s="63" t="s">
        <v>445</v>
      </c>
      <c r="AA241" s="63" t="s">
        <v>1737</v>
      </c>
      <c r="AB241" s="64" t="s">
        <v>25</v>
      </c>
      <c r="AC241" s="64" t="s">
        <v>1785</v>
      </c>
      <c r="AD241" s="64" t="s">
        <v>11</v>
      </c>
      <c r="AE241" s="64">
        <v>6</v>
      </c>
      <c r="AF241" s="55">
        <v>5.76</v>
      </c>
      <c r="AG241" s="55">
        <v>6.3</v>
      </c>
      <c r="AH241" s="55">
        <v>5</v>
      </c>
      <c r="AI241" s="55">
        <v>8</v>
      </c>
    </row>
    <row r="242" spans="2:35" s="2" customFormat="1" ht="18" customHeight="1" x14ac:dyDescent="0.2">
      <c r="B242" s="62">
        <v>1</v>
      </c>
      <c r="C242" s="62">
        <v>1</v>
      </c>
      <c r="D242" s="62">
        <v>1</v>
      </c>
      <c r="E242" s="62">
        <v>1</v>
      </c>
      <c r="F242" s="62"/>
      <c r="G242" s="62"/>
      <c r="H242" s="62"/>
      <c r="I242" s="62"/>
      <c r="J242" s="62"/>
      <c r="K242" s="62"/>
      <c r="L242" s="62"/>
      <c r="M242" s="143"/>
      <c r="N242" s="143">
        <v>1</v>
      </c>
      <c r="O242" s="62"/>
      <c r="P242" s="62"/>
      <c r="Q242" s="62">
        <v>1</v>
      </c>
      <c r="R242" s="62">
        <v>1</v>
      </c>
      <c r="S242" s="62">
        <v>1</v>
      </c>
      <c r="T242" s="62"/>
      <c r="U242" s="62"/>
      <c r="V242" s="183">
        <v>42278</v>
      </c>
      <c r="W242" s="183"/>
      <c r="X242" s="63" t="s">
        <v>446</v>
      </c>
      <c r="Y242" s="63" t="s">
        <v>1403</v>
      </c>
      <c r="Z242" s="63" t="s">
        <v>447</v>
      </c>
      <c r="AA242" s="63" t="s">
        <v>1736</v>
      </c>
      <c r="AB242" s="64" t="s">
        <v>10</v>
      </c>
      <c r="AC242" s="64" t="s">
        <v>1784</v>
      </c>
      <c r="AD242" s="64" t="s">
        <v>11</v>
      </c>
      <c r="AE242" s="64">
        <v>8</v>
      </c>
      <c r="AF242" s="55">
        <v>7.68</v>
      </c>
      <c r="AG242" s="55">
        <v>8.4</v>
      </c>
      <c r="AH242" s="55">
        <v>7.04</v>
      </c>
      <c r="AI242" s="55">
        <v>10</v>
      </c>
    </row>
    <row r="243" spans="2:35" s="2" customFormat="1" ht="18" customHeight="1" x14ac:dyDescent="0.2">
      <c r="B243" s="62">
        <v>1</v>
      </c>
      <c r="C243" s="62">
        <v>1</v>
      </c>
      <c r="D243" s="62">
        <v>1</v>
      </c>
      <c r="E243" s="62">
        <v>1</v>
      </c>
      <c r="F243" s="62"/>
      <c r="G243" s="62"/>
      <c r="H243" s="62"/>
      <c r="I243" s="62"/>
      <c r="J243" s="62"/>
      <c r="K243" s="62"/>
      <c r="L243" s="62"/>
      <c r="M243" s="143"/>
      <c r="N243" s="143">
        <v>1</v>
      </c>
      <c r="O243" s="62"/>
      <c r="P243" s="62"/>
      <c r="Q243" s="62">
        <v>1</v>
      </c>
      <c r="R243" s="62">
        <v>1</v>
      </c>
      <c r="S243" s="62">
        <v>1</v>
      </c>
      <c r="T243" s="62"/>
      <c r="U243" s="62"/>
      <c r="V243" s="183">
        <v>42278</v>
      </c>
      <c r="W243" s="183"/>
      <c r="X243" s="63" t="s">
        <v>448</v>
      </c>
      <c r="Y243" s="63" t="s">
        <v>1404</v>
      </c>
      <c r="Z243" s="63" t="s">
        <v>976</v>
      </c>
      <c r="AA243" s="63" t="s">
        <v>1737</v>
      </c>
      <c r="AB243" s="64" t="s">
        <v>25</v>
      </c>
      <c r="AC243" s="64" t="s">
        <v>1785</v>
      </c>
      <c r="AD243" s="64" t="s">
        <v>140</v>
      </c>
      <c r="AE243" s="64">
        <v>14</v>
      </c>
      <c r="AF243" s="55">
        <v>12</v>
      </c>
      <c r="AG243" s="55">
        <v>14</v>
      </c>
      <c r="AH243" s="55">
        <v>12</v>
      </c>
      <c r="AI243" s="55">
        <v>14</v>
      </c>
    </row>
    <row r="244" spans="2:35" s="2" customFormat="1" ht="18" customHeight="1" x14ac:dyDescent="0.2">
      <c r="B244" s="62">
        <v>1</v>
      </c>
      <c r="C244" s="62">
        <v>1</v>
      </c>
      <c r="D244" s="62">
        <v>1</v>
      </c>
      <c r="E244" s="62">
        <v>1</v>
      </c>
      <c r="F244" s="62"/>
      <c r="G244" s="62"/>
      <c r="H244" s="62"/>
      <c r="I244" s="62"/>
      <c r="J244" s="62"/>
      <c r="K244" s="62"/>
      <c r="L244" s="62"/>
      <c r="M244" s="143"/>
      <c r="N244" s="143">
        <v>1</v>
      </c>
      <c r="O244" s="62"/>
      <c r="P244" s="62"/>
      <c r="Q244" s="62">
        <v>1</v>
      </c>
      <c r="R244" s="62">
        <v>1</v>
      </c>
      <c r="S244" s="62">
        <v>1</v>
      </c>
      <c r="T244" s="62"/>
      <c r="U244" s="62"/>
      <c r="V244" s="183">
        <v>42278</v>
      </c>
      <c r="W244" s="183"/>
      <c r="X244" s="63" t="s">
        <v>449</v>
      </c>
      <c r="Y244" s="63" t="s">
        <v>1405</v>
      </c>
      <c r="Z244" s="63" t="s">
        <v>450</v>
      </c>
      <c r="AA244" s="63" t="s">
        <v>1736</v>
      </c>
      <c r="AB244" s="64" t="s">
        <v>10</v>
      </c>
      <c r="AC244" s="64" t="s">
        <v>1784</v>
      </c>
      <c r="AD244" s="64" t="s">
        <v>56</v>
      </c>
      <c r="AE244" s="64">
        <v>8</v>
      </c>
      <c r="AF244" s="55">
        <v>7.68</v>
      </c>
      <c r="AG244" s="55">
        <v>8.4</v>
      </c>
      <c r="AH244" s="55">
        <v>7.04</v>
      </c>
      <c r="AI244" s="55">
        <v>10</v>
      </c>
    </row>
    <row r="245" spans="2:35" s="2" customFormat="1" ht="18" customHeight="1" x14ac:dyDescent="0.2">
      <c r="B245" s="62">
        <v>1</v>
      </c>
      <c r="C245" s="62">
        <v>1</v>
      </c>
      <c r="D245" s="62">
        <v>1</v>
      </c>
      <c r="E245" s="62">
        <v>1</v>
      </c>
      <c r="F245" s="62"/>
      <c r="G245" s="62"/>
      <c r="H245" s="62"/>
      <c r="I245" s="62"/>
      <c r="J245" s="62"/>
      <c r="K245" s="62"/>
      <c r="L245" s="62"/>
      <c r="M245" s="143"/>
      <c r="N245" s="143">
        <v>1</v>
      </c>
      <c r="O245" s="62"/>
      <c r="P245" s="62"/>
      <c r="Q245" s="62">
        <v>1</v>
      </c>
      <c r="R245" s="62">
        <v>1</v>
      </c>
      <c r="S245" s="62">
        <v>1</v>
      </c>
      <c r="T245" s="62"/>
      <c r="U245" s="62"/>
      <c r="V245" s="183">
        <v>42278</v>
      </c>
      <c r="W245" s="183"/>
      <c r="X245" s="63" t="s">
        <v>451</v>
      </c>
      <c r="Y245" s="63" t="s">
        <v>1406</v>
      </c>
      <c r="Z245" s="63" t="s">
        <v>452</v>
      </c>
      <c r="AA245" s="63" t="s">
        <v>1736</v>
      </c>
      <c r="AB245" s="64" t="s">
        <v>10</v>
      </c>
      <c r="AC245" s="64" t="s">
        <v>1784</v>
      </c>
      <c r="AD245" s="64" t="s">
        <v>56</v>
      </c>
      <c r="AE245" s="64">
        <v>6</v>
      </c>
      <c r="AF245" s="55">
        <v>5.76</v>
      </c>
      <c r="AG245" s="55">
        <v>6.3</v>
      </c>
      <c r="AH245" s="55">
        <v>5</v>
      </c>
      <c r="AI245" s="55">
        <v>8</v>
      </c>
    </row>
    <row r="246" spans="2:35" s="2" customFormat="1" ht="18" customHeight="1" x14ac:dyDescent="0.2">
      <c r="B246" s="62">
        <v>1</v>
      </c>
      <c r="C246" s="62">
        <v>1</v>
      </c>
      <c r="D246" s="62">
        <v>1</v>
      </c>
      <c r="E246" s="62">
        <v>1</v>
      </c>
      <c r="F246" s="62"/>
      <c r="G246" s="62"/>
      <c r="H246" s="62"/>
      <c r="I246" s="62"/>
      <c r="J246" s="62"/>
      <c r="K246" s="62"/>
      <c r="L246" s="62"/>
      <c r="M246" s="143"/>
      <c r="N246" s="143">
        <v>1</v>
      </c>
      <c r="O246" s="62"/>
      <c r="P246" s="62"/>
      <c r="Q246" s="62">
        <v>1</v>
      </c>
      <c r="R246" s="62">
        <v>1</v>
      </c>
      <c r="S246" s="62">
        <v>1</v>
      </c>
      <c r="T246" s="62"/>
      <c r="U246" s="62"/>
      <c r="V246" s="183">
        <v>42278</v>
      </c>
      <c r="W246" s="183"/>
      <c r="X246" s="63" t="s">
        <v>453</v>
      </c>
      <c r="Y246" s="63" t="s">
        <v>1407</v>
      </c>
      <c r="Z246" s="63" t="s">
        <v>454</v>
      </c>
      <c r="AA246" s="63" t="s">
        <v>1736</v>
      </c>
      <c r="AB246" s="64" t="s">
        <v>14</v>
      </c>
      <c r="AC246" s="64" t="s">
        <v>1783</v>
      </c>
      <c r="AD246" s="64" t="s">
        <v>11</v>
      </c>
      <c r="AE246" s="64">
        <v>8</v>
      </c>
      <c r="AF246" s="55">
        <v>7.68</v>
      </c>
      <c r="AG246" s="55">
        <v>8.4</v>
      </c>
      <c r="AH246" s="55">
        <v>7.04</v>
      </c>
      <c r="AI246" s="55">
        <v>10</v>
      </c>
    </row>
    <row r="247" spans="2:35" s="2" customFormat="1" ht="18" customHeight="1" x14ac:dyDescent="0.2">
      <c r="B247" s="62">
        <v>1</v>
      </c>
      <c r="C247" s="31" t="s">
        <v>904</v>
      </c>
      <c r="D247" s="62"/>
      <c r="E247" s="62"/>
      <c r="F247" s="62"/>
      <c r="G247" s="62"/>
      <c r="H247" s="62"/>
      <c r="I247" s="62"/>
      <c r="J247" s="62"/>
      <c r="K247" s="62"/>
      <c r="L247" s="62"/>
      <c r="M247" s="143"/>
      <c r="N247" s="143">
        <v>1</v>
      </c>
      <c r="O247" s="62"/>
      <c r="P247" s="62"/>
      <c r="Q247" s="62"/>
      <c r="R247" s="62"/>
      <c r="S247" s="62">
        <v>1</v>
      </c>
      <c r="T247" s="62"/>
      <c r="U247" s="62"/>
      <c r="V247" s="183">
        <v>42278</v>
      </c>
      <c r="W247" s="183"/>
      <c r="X247" s="65" t="s">
        <v>455</v>
      </c>
      <c r="Y247" s="65" t="s">
        <v>1410</v>
      </c>
      <c r="Z247" s="65" t="s">
        <v>456</v>
      </c>
      <c r="AA247" s="65" t="s">
        <v>1737</v>
      </c>
      <c r="AB247" s="25" t="s">
        <v>25</v>
      </c>
      <c r="AC247" s="25" t="s">
        <v>1784</v>
      </c>
      <c r="AD247" s="25"/>
      <c r="AE247" s="25"/>
      <c r="AF247" s="20"/>
      <c r="AG247" s="20"/>
      <c r="AH247" s="20"/>
      <c r="AI247" s="20"/>
    </row>
    <row r="248" spans="2:35" s="2" customFormat="1" ht="18" customHeight="1" x14ac:dyDescent="0.2">
      <c r="B248" s="62"/>
      <c r="C248" s="62">
        <v>1</v>
      </c>
      <c r="D248" s="62">
        <v>1</v>
      </c>
      <c r="E248" s="62">
        <v>1</v>
      </c>
      <c r="F248" s="62"/>
      <c r="G248" s="62"/>
      <c r="H248" s="62"/>
      <c r="I248" s="62"/>
      <c r="J248" s="62"/>
      <c r="K248" s="62"/>
      <c r="L248" s="62"/>
      <c r="M248" s="143"/>
      <c r="N248" s="143"/>
      <c r="O248" s="62"/>
      <c r="P248" s="62">
        <v>1</v>
      </c>
      <c r="Q248" s="62">
        <v>1</v>
      </c>
      <c r="R248" s="62">
        <v>1</v>
      </c>
      <c r="S248" s="62"/>
      <c r="T248" s="62"/>
      <c r="U248" s="62"/>
      <c r="V248" s="183">
        <v>42278</v>
      </c>
      <c r="W248" s="183"/>
      <c r="X248" s="66" t="s">
        <v>461</v>
      </c>
      <c r="Y248" s="66" t="s">
        <v>1409</v>
      </c>
      <c r="Z248" s="66" t="s">
        <v>462</v>
      </c>
      <c r="AA248" s="66" t="s">
        <v>1736</v>
      </c>
      <c r="AB248" s="59" t="s">
        <v>14</v>
      </c>
      <c r="AC248" s="59" t="s">
        <v>1784</v>
      </c>
      <c r="AD248" s="59" t="s">
        <v>463</v>
      </c>
      <c r="AE248" s="59">
        <v>6</v>
      </c>
      <c r="AF248" s="3">
        <v>5.76</v>
      </c>
      <c r="AG248" s="3">
        <v>6.3</v>
      </c>
      <c r="AH248" s="3">
        <v>5</v>
      </c>
      <c r="AI248" s="3">
        <v>8</v>
      </c>
    </row>
    <row r="249" spans="2:35" s="2" customFormat="1" ht="18" customHeight="1" x14ac:dyDescent="0.2">
      <c r="B249" s="62"/>
      <c r="C249" s="62">
        <v>1</v>
      </c>
      <c r="D249" s="62">
        <v>1</v>
      </c>
      <c r="E249" s="62">
        <v>1</v>
      </c>
      <c r="F249" s="62"/>
      <c r="G249" s="62"/>
      <c r="H249" s="62"/>
      <c r="I249" s="62"/>
      <c r="J249" s="62"/>
      <c r="K249" s="62"/>
      <c r="L249" s="62"/>
      <c r="M249" s="143"/>
      <c r="N249" s="143"/>
      <c r="O249" s="62"/>
      <c r="P249" s="62">
        <v>1</v>
      </c>
      <c r="Q249" s="62">
        <v>1</v>
      </c>
      <c r="R249" s="62">
        <v>1</v>
      </c>
      <c r="S249" s="62"/>
      <c r="T249" s="62"/>
      <c r="U249" s="62"/>
      <c r="V249" s="183">
        <v>42278</v>
      </c>
      <c r="W249" s="183"/>
      <c r="X249" s="66" t="s">
        <v>457</v>
      </c>
      <c r="Y249" s="66" t="s">
        <v>1290</v>
      </c>
      <c r="Z249" s="66" t="s">
        <v>458</v>
      </c>
      <c r="AA249" s="66" t="s">
        <v>1736</v>
      </c>
      <c r="AB249" s="59" t="s">
        <v>25</v>
      </c>
      <c r="AC249" s="59" t="s">
        <v>1784</v>
      </c>
      <c r="AD249" s="59" t="s">
        <v>459</v>
      </c>
      <c r="AE249" s="59" t="s">
        <v>460</v>
      </c>
      <c r="AF249" s="3">
        <v>7.68</v>
      </c>
      <c r="AG249" s="3">
        <v>8.4</v>
      </c>
      <c r="AH249" s="3">
        <v>7</v>
      </c>
      <c r="AI249" s="3">
        <v>10</v>
      </c>
    </row>
    <row r="250" spans="2:35" s="2" customFormat="1" ht="18" customHeight="1" x14ac:dyDescent="0.2">
      <c r="B250" s="62">
        <v>1</v>
      </c>
      <c r="C250" s="31" t="s">
        <v>904</v>
      </c>
      <c r="D250" s="62"/>
      <c r="E250" s="62"/>
      <c r="F250" s="62"/>
      <c r="G250" s="62"/>
      <c r="H250" s="62"/>
      <c r="I250" s="62"/>
      <c r="J250" s="62"/>
      <c r="K250" s="62"/>
      <c r="L250" s="62"/>
      <c r="M250" s="143"/>
      <c r="N250" s="143">
        <v>1</v>
      </c>
      <c r="O250" s="62"/>
      <c r="P250" s="62"/>
      <c r="Q250" s="62"/>
      <c r="R250" s="62"/>
      <c r="S250" s="62">
        <v>1</v>
      </c>
      <c r="T250" s="62"/>
      <c r="U250" s="62"/>
      <c r="V250" s="183">
        <v>42278</v>
      </c>
      <c r="W250" s="183"/>
      <c r="X250" s="65" t="s">
        <v>464</v>
      </c>
      <c r="Y250" s="65" t="s">
        <v>1412</v>
      </c>
      <c r="Z250" s="65" t="s">
        <v>1098</v>
      </c>
      <c r="AA250" s="65" t="s">
        <v>1736</v>
      </c>
      <c r="AB250" s="25" t="s">
        <v>10</v>
      </c>
      <c r="AC250" s="25" t="s">
        <v>1784</v>
      </c>
      <c r="AD250" s="25"/>
      <c r="AE250" s="25"/>
      <c r="AF250" s="20"/>
      <c r="AG250" s="20"/>
      <c r="AH250" s="20"/>
      <c r="AI250" s="20"/>
    </row>
    <row r="251" spans="2:35" s="2" customFormat="1" ht="18" customHeight="1" x14ac:dyDescent="0.2">
      <c r="B251" s="62"/>
      <c r="C251" s="62">
        <v>1</v>
      </c>
      <c r="D251" s="62">
        <v>1</v>
      </c>
      <c r="E251" s="62">
        <v>1</v>
      </c>
      <c r="F251" s="62"/>
      <c r="G251" s="62"/>
      <c r="H251" s="62"/>
      <c r="I251" s="62"/>
      <c r="J251" s="62"/>
      <c r="K251" s="62"/>
      <c r="L251" s="62"/>
      <c r="M251" s="143"/>
      <c r="N251" s="143"/>
      <c r="O251" s="62" t="s">
        <v>904</v>
      </c>
      <c r="P251" s="62">
        <v>1</v>
      </c>
      <c r="Q251" s="62">
        <v>1</v>
      </c>
      <c r="R251" s="62">
        <v>1</v>
      </c>
      <c r="S251" s="62"/>
      <c r="T251" s="62"/>
      <c r="U251" s="62"/>
      <c r="V251" s="183">
        <v>42278</v>
      </c>
      <c r="W251" s="183"/>
      <c r="X251" s="66" t="s">
        <v>465</v>
      </c>
      <c r="Y251" s="66" t="s">
        <v>1411</v>
      </c>
      <c r="Z251" s="66" t="s">
        <v>466</v>
      </c>
      <c r="AA251" s="66" t="s">
        <v>1736</v>
      </c>
      <c r="AB251" s="59" t="s">
        <v>10</v>
      </c>
      <c r="AC251" s="59" t="s">
        <v>1784</v>
      </c>
      <c r="AD251" s="59" t="s">
        <v>147</v>
      </c>
      <c r="AE251" s="59">
        <v>8</v>
      </c>
      <c r="AF251" s="3">
        <v>7.68</v>
      </c>
      <c r="AG251" s="3">
        <v>8.4</v>
      </c>
      <c r="AH251" s="3">
        <v>7.04</v>
      </c>
      <c r="AI251" s="3">
        <v>10</v>
      </c>
    </row>
    <row r="252" spans="2:35" s="2" customFormat="1" ht="18" customHeight="1" x14ac:dyDescent="0.2">
      <c r="B252" s="62"/>
      <c r="C252" s="62">
        <v>1</v>
      </c>
      <c r="D252" s="62">
        <v>1</v>
      </c>
      <c r="E252" s="62">
        <v>1</v>
      </c>
      <c r="F252" s="62"/>
      <c r="G252" s="62"/>
      <c r="H252" s="62"/>
      <c r="I252" s="62"/>
      <c r="J252" s="62"/>
      <c r="K252" s="62"/>
      <c r="L252" s="62"/>
      <c r="M252" s="143"/>
      <c r="N252" s="143"/>
      <c r="O252" s="62"/>
      <c r="P252" s="62">
        <v>1</v>
      </c>
      <c r="Q252" s="62">
        <v>1</v>
      </c>
      <c r="R252" s="62">
        <v>1</v>
      </c>
      <c r="S252" s="62"/>
      <c r="T252" s="62"/>
      <c r="U252" s="62"/>
      <c r="V252" s="183">
        <v>42278</v>
      </c>
      <c r="W252" s="183"/>
      <c r="X252" s="66" t="s">
        <v>1099</v>
      </c>
      <c r="Y252" s="66" t="s">
        <v>1694</v>
      </c>
      <c r="Z252" s="66" t="s">
        <v>1097</v>
      </c>
      <c r="AA252" s="66" t="s">
        <v>1736</v>
      </c>
      <c r="AB252" s="59" t="s">
        <v>10</v>
      </c>
      <c r="AC252" s="59" t="s">
        <v>1784</v>
      </c>
      <c r="AD252" s="59" t="s">
        <v>7</v>
      </c>
      <c r="AE252" s="59">
        <v>8</v>
      </c>
      <c r="AF252" s="67">
        <v>7.68</v>
      </c>
      <c r="AG252" s="67">
        <v>8.4</v>
      </c>
      <c r="AH252" s="67">
        <v>7</v>
      </c>
      <c r="AI252" s="67">
        <v>10</v>
      </c>
    </row>
    <row r="253" spans="2:35" s="2" customFormat="1" ht="18" customHeight="1" x14ac:dyDescent="0.2">
      <c r="B253" s="62">
        <v>1</v>
      </c>
      <c r="C253" s="62">
        <v>1</v>
      </c>
      <c r="D253" s="62">
        <v>1</v>
      </c>
      <c r="E253" s="62">
        <v>1</v>
      </c>
      <c r="F253" s="62"/>
      <c r="G253" s="62"/>
      <c r="H253" s="62"/>
      <c r="I253" s="62"/>
      <c r="J253" s="62"/>
      <c r="K253" s="62"/>
      <c r="L253" s="62"/>
      <c r="M253" s="143"/>
      <c r="N253" s="143">
        <v>1</v>
      </c>
      <c r="O253" s="62"/>
      <c r="P253" s="62"/>
      <c r="Q253" s="62">
        <v>1</v>
      </c>
      <c r="R253" s="62">
        <v>1</v>
      </c>
      <c r="S253" s="62">
        <v>1</v>
      </c>
      <c r="T253" s="62"/>
      <c r="U253" s="62"/>
      <c r="V253" s="183">
        <v>42278</v>
      </c>
      <c r="W253" s="183"/>
      <c r="X253" s="63" t="s">
        <v>467</v>
      </c>
      <c r="Y253" s="63" t="s">
        <v>1413</v>
      </c>
      <c r="Z253" s="63" t="s">
        <v>468</v>
      </c>
      <c r="AA253" s="63" t="s">
        <v>1736</v>
      </c>
      <c r="AB253" s="64" t="s">
        <v>10</v>
      </c>
      <c r="AC253" s="64" t="s">
        <v>1764</v>
      </c>
      <c r="AD253" s="64" t="s">
        <v>140</v>
      </c>
      <c r="AE253" s="64">
        <v>6</v>
      </c>
      <c r="AF253" s="55">
        <v>5.76</v>
      </c>
      <c r="AG253" s="55">
        <v>6.3</v>
      </c>
      <c r="AH253" s="55">
        <v>5</v>
      </c>
      <c r="AI253" s="55">
        <v>8</v>
      </c>
    </row>
    <row r="254" spans="2:35" s="2" customFormat="1" ht="18" customHeight="1" x14ac:dyDescent="0.2">
      <c r="B254" s="62">
        <v>1</v>
      </c>
      <c r="C254" s="62">
        <v>1</v>
      </c>
      <c r="D254" s="62">
        <v>1</v>
      </c>
      <c r="E254" s="45">
        <v>1</v>
      </c>
      <c r="F254" s="45"/>
      <c r="G254" s="45"/>
      <c r="H254" s="45"/>
      <c r="I254" s="62"/>
      <c r="J254" s="62"/>
      <c r="K254" s="62"/>
      <c r="L254" s="62"/>
      <c r="M254" s="143"/>
      <c r="N254" s="143">
        <v>1</v>
      </c>
      <c r="O254" s="62"/>
      <c r="P254" s="62"/>
      <c r="Q254" s="62">
        <v>1</v>
      </c>
      <c r="R254" s="62">
        <v>1</v>
      </c>
      <c r="S254" s="45">
        <v>1</v>
      </c>
      <c r="T254" s="45"/>
      <c r="U254" s="62"/>
      <c r="V254" s="183">
        <v>42278</v>
      </c>
      <c r="W254" s="183"/>
      <c r="X254" s="63" t="s">
        <v>469</v>
      </c>
      <c r="Y254" s="63" t="s">
        <v>1414</v>
      </c>
      <c r="Z254" s="63" t="s">
        <v>470</v>
      </c>
      <c r="AA254" s="63" t="s">
        <v>1736</v>
      </c>
      <c r="AB254" s="64" t="s">
        <v>10</v>
      </c>
      <c r="AC254" s="64" t="s">
        <v>1764</v>
      </c>
      <c r="AD254" s="64" t="s">
        <v>7</v>
      </c>
      <c r="AE254" s="64">
        <v>6</v>
      </c>
      <c r="AF254" s="55">
        <v>5.76</v>
      </c>
      <c r="AG254" s="55">
        <v>6.3</v>
      </c>
      <c r="AH254" s="55">
        <v>5</v>
      </c>
      <c r="AI254" s="55">
        <v>8</v>
      </c>
    </row>
    <row r="255" spans="2:35" s="2" customFormat="1" ht="18" customHeight="1" x14ac:dyDescent="0.2">
      <c r="B255" s="62">
        <v>1</v>
      </c>
      <c r="C255" s="62">
        <v>1</v>
      </c>
      <c r="D255" s="62">
        <v>1</v>
      </c>
      <c r="E255" s="62"/>
      <c r="F255" s="62"/>
      <c r="G255" s="62"/>
      <c r="H255" s="62"/>
      <c r="I255" s="62">
        <v>1</v>
      </c>
      <c r="J255" s="62"/>
      <c r="K255" s="62"/>
      <c r="L255" s="62"/>
      <c r="M255" s="143"/>
      <c r="N255" s="143"/>
      <c r="O255" s="62">
        <v>1</v>
      </c>
      <c r="P255" s="62"/>
      <c r="Q255" s="62">
        <v>1</v>
      </c>
      <c r="R255" s="62">
        <v>1</v>
      </c>
      <c r="S255" s="62"/>
      <c r="T255" s="62">
        <v>1</v>
      </c>
      <c r="U255" s="62"/>
      <c r="V255" s="183">
        <v>42278</v>
      </c>
      <c r="W255" s="183"/>
      <c r="X255" s="63" t="s">
        <v>471</v>
      </c>
      <c r="Y255" s="63" t="s">
        <v>1415</v>
      </c>
      <c r="Z255" s="39" t="s">
        <v>472</v>
      </c>
      <c r="AA255" s="39" t="s">
        <v>1736</v>
      </c>
      <c r="AB255" s="64" t="s">
        <v>10</v>
      </c>
      <c r="AC255" s="64" t="s">
        <v>1090</v>
      </c>
      <c r="AD255" s="64" t="s">
        <v>7</v>
      </c>
      <c r="AE255" s="45" t="s">
        <v>1080</v>
      </c>
      <c r="AF255" s="55">
        <v>24</v>
      </c>
      <c r="AG255" s="55">
        <v>26.3</v>
      </c>
      <c r="AH255" s="56">
        <v>22</v>
      </c>
      <c r="AI255" s="56">
        <v>32</v>
      </c>
    </row>
    <row r="256" spans="2:35" s="2" customFormat="1" ht="18" customHeight="1" x14ac:dyDescent="0.2">
      <c r="B256" s="62">
        <v>1</v>
      </c>
      <c r="C256" s="62">
        <v>1</v>
      </c>
      <c r="D256" s="62">
        <v>1</v>
      </c>
      <c r="E256" s="62"/>
      <c r="F256" s="62"/>
      <c r="G256" s="62"/>
      <c r="H256" s="62">
        <v>1</v>
      </c>
      <c r="I256" s="62"/>
      <c r="J256" s="62"/>
      <c r="K256" s="62"/>
      <c r="L256" s="62"/>
      <c r="M256" s="143"/>
      <c r="N256" s="143"/>
      <c r="O256" s="62">
        <v>1</v>
      </c>
      <c r="P256" s="62"/>
      <c r="Q256" s="62">
        <v>1</v>
      </c>
      <c r="R256" s="62">
        <v>1</v>
      </c>
      <c r="S256" s="62"/>
      <c r="T256" s="62">
        <v>1</v>
      </c>
      <c r="U256" s="62"/>
      <c r="V256" s="183">
        <v>42278</v>
      </c>
      <c r="W256" s="183"/>
      <c r="X256" s="106" t="s">
        <v>473</v>
      </c>
      <c r="Y256" s="106" t="s">
        <v>1416</v>
      </c>
      <c r="Z256" s="24" t="s">
        <v>474</v>
      </c>
      <c r="AA256" s="24" t="s">
        <v>1736</v>
      </c>
      <c r="AB256" s="64" t="s">
        <v>10</v>
      </c>
      <c r="AC256" s="38" t="s">
        <v>1699</v>
      </c>
      <c r="AD256" s="107" t="s">
        <v>17</v>
      </c>
      <c r="AE256" s="107">
        <v>6</v>
      </c>
      <c r="AF256" s="108">
        <v>5.76</v>
      </c>
      <c r="AG256" s="108">
        <v>6.3</v>
      </c>
      <c r="AH256" s="108">
        <v>5</v>
      </c>
      <c r="AI256" s="108">
        <v>8</v>
      </c>
    </row>
    <row r="257" spans="2:35" s="2" customFormat="1" ht="18" customHeight="1" x14ac:dyDescent="0.2">
      <c r="B257" s="62">
        <v>1</v>
      </c>
      <c r="C257" s="62">
        <v>1</v>
      </c>
      <c r="D257" s="62">
        <v>1</v>
      </c>
      <c r="E257" s="62">
        <v>1</v>
      </c>
      <c r="F257" s="62"/>
      <c r="G257" s="62"/>
      <c r="H257" s="62"/>
      <c r="I257" s="62"/>
      <c r="J257" s="62"/>
      <c r="K257" s="62"/>
      <c r="L257" s="62"/>
      <c r="M257" s="143"/>
      <c r="N257" s="143">
        <v>1</v>
      </c>
      <c r="O257" s="62"/>
      <c r="P257" s="62"/>
      <c r="Q257" s="62">
        <v>1</v>
      </c>
      <c r="R257" s="62">
        <v>1</v>
      </c>
      <c r="S257" s="62">
        <v>1</v>
      </c>
      <c r="T257" s="62"/>
      <c r="U257" s="62"/>
      <c r="V257" s="183">
        <v>42278</v>
      </c>
      <c r="W257" s="183"/>
      <c r="X257" s="63" t="s">
        <v>475</v>
      </c>
      <c r="Y257" s="63" t="s">
        <v>1417</v>
      </c>
      <c r="Z257" s="63" t="s">
        <v>476</v>
      </c>
      <c r="AA257" s="63" t="s">
        <v>1737</v>
      </c>
      <c r="AB257" s="64" t="s">
        <v>25</v>
      </c>
      <c r="AC257" s="64" t="s">
        <v>1025</v>
      </c>
      <c r="AD257" s="64" t="s">
        <v>15</v>
      </c>
      <c r="AE257" s="64">
        <v>6</v>
      </c>
      <c r="AF257" s="55">
        <v>5.76</v>
      </c>
      <c r="AG257" s="55">
        <v>6.3</v>
      </c>
      <c r="AH257" s="55">
        <v>5</v>
      </c>
      <c r="AI257" s="55">
        <v>8</v>
      </c>
    </row>
    <row r="258" spans="2:35" s="2" customFormat="1" ht="18" customHeight="1" x14ac:dyDescent="0.2">
      <c r="B258" s="62">
        <v>1</v>
      </c>
      <c r="C258" s="31" t="s">
        <v>904</v>
      </c>
      <c r="D258" s="62"/>
      <c r="E258" s="62"/>
      <c r="F258" s="62"/>
      <c r="G258" s="62"/>
      <c r="H258" s="62"/>
      <c r="I258" s="62"/>
      <c r="J258" s="62"/>
      <c r="K258" s="62"/>
      <c r="L258" s="62"/>
      <c r="M258" s="143"/>
      <c r="N258" s="143"/>
      <c r="O258" s="143">
        <v>1</v>
      </c>
      <c r="P258" s="62"/>
      <c r="Q258" s="62"/>
      <c r="R258" s="62"/>
      <c r="S258" s="62"/>
      <c r="T258" s="62">
        <v>1</v>
      </c>
      <c r="U258" s="62"/>
      <c r="V258" s="183">
        <v>42278</v>
      </c>
      <c r="W258" s="183"/>
      <c r="X258" s="65" t="s">
        <v>867</v>
      </c>
      <c r="Y258" s="65" t="s">
        <v>1393</v>
      </c>
      <c r="Z258" s="65" t="s">
        <v>868</v>
      </c>
      <c r="AA258" s="65" t="s">
        <v>1735</v>
      </c>
      <c r="AB258" s="25" t="s">
        <v>4</v>
      </c>
      <c r="AC258" s="25" t="s">
        <v>954</v>
      </c>
      <c r="AD258" s="25"/>
      <c r="AE258" s="25"/>
      <c r="AF258" s="109"/>
      <c r="AG258" s="109"/>
      <c r="AH258" s="109"/>
      <c r="AI258" s="109"/>
    </row>
    <row r="259" spans="2:35" s="2" customFormat="1" ht="18" customHeight="1" x14ac:dyDescent="0.2">
      <c r="B259" s="62"/>
      <c r="C259" s="62">
        <v>1</v>
      </c>
      <c r="D259" s="62">
        <v>1</v>
      </c>
      <c r="E259" s="62"/>
      <c r="F259" s="62"/>
      <c r="G259" s="62"/>
      <c r="H259" s="62">
        <v>1</v>
      </c>
      <c r="I259" s="62"/>
      <c r="J259" s="62"/>
      <c r="K259" s="62"/>
      <c r="L259" s="62"/>
      <c r="M259" s="143"/>
      <c r="N259" s="143"/>
      <c r="O259" s="62"/>
      <c r="P259" s="62">
        <v>1</v>
      </c>
      <c r="Q259" s="62">
        <v>1</v>
      </c>
      <c r="R259" s="62">
        <v>1</v>
      </c>
      <c r="S259" s="62"/>
      <c r="T259" s="62"/>
      <c r="U259" s="62"/>
      <c r="V259" s="183">
        <v>42278</v>
      </c>
      <c r="W259" s="183"/>
      <c r="X259" s="27" t="s">
        <v>869</v>
      </c>
      <c r="Y259" s="27" t="s">
        <v>1641</v>
      </c>
      <c r="Z259" s="27" t="s">
        <v>870</v>
      </c>
      <c r="AA259" s="27" t="s">
        <v>1735</v>
      </c>
      <c r="AB259" s="28" t="s">
        <v>4</v>
      </c>
      <c r="AC259" s="28" t="s">
        <v>954</v>
      </c>
      <c r="AD259" s="28" t="s">
        <v>7</v>
      </c>
      <c r="AE259" s="28">
        <v>6</v>
      </c>
      <c r="AF259" s="110">
        <v>5.82</v>
      </c>
      <c r="AG259" s="110">
        <v>6.3</v>
      </c>
      <c r="AH259" s="110">
        <v>5</v>
      </c>
      <c r="AI259" s="110">
        <v>8</v>
      </c>
    </row>
    <row r="260" spans="2:35" s="2" customFormat="1" ht="18" customHeight="1" x14ac:dyDescent="0.2">
      <c r="B260" s="62"/>
      <c r="C260" s="62">
        <v>1</v>
      </c>
      <c r="D260" s="62">
        <v>1</v>
      </c>
      <c r="E260" s="62"/>
      <c r="F260" s="62"/>
      <c r="G260" s="62"/>
      <c r="H260" s="62">
        <v>1</v>
      </c>
      <c r="I260" s="62"/>
      <c r="J260" s="62"/>
      <c r="K260" s="62"/>
      <c r="L260" s="62"/>
      <c r="M260" s="143"/>
      <c r="N260" s="143"/>
      <c r="O260" s="62"/>
      <c r="P260" s="62">
        <v>1</v>
      </c>
      <c r="Q260" s="62">
        <v>1</v>
      </c>
      <c r="R260" s="62">
        <v>1</v>
      </c>
      <c r="S260" s="62"/>
      <c r="T260" s="62"/>
      <c r="U260" s="62"/>
      <c r="V260" s="183">
        <v>42278</v>
      </c>
      <c r="W260" s="183"/>
      <c r="X260" s="27" t="s">
        <v>871</v>
      </c>
      <c r="Y260" s="27" t="s">
        <v>1642</v>
      </c>
      <c r="Z260" s="27" t="s">
        <v>872</v>
      </c>
      <c r="AA260" s="27" t="s">
        <v>1735</v>
      </c>
      <c r="AB260" s="28" t="s">
        <v>4</v>
      </c>
      <c r="AC260" s="28" t="s">
        <v>954</v>
      </c>
      <c r="AD260" s="28" t="s">
        <v>11</v>
      </c>
      <c r="AE260" s="28" t="s">
        <v>873</v>
      </c>
      <c r="AF260" s="110">
        <v>25</v>
      </c>
      <c r="AG260" s="110">
        <v>50</v>
      </c>
      <c r="AH260" s="110">
        <v>25</v>
      </c>
      <c r="AI260" s="110">
        <v>50</v>
      </c>
    </row>
    <row r="261" spans="2:35" s="2" customFormat="1" ht="18" customHeight="1" x14ac:dyDescent="0.2">
      <c r="B261" s="62">
        <v>1</v>
      </c>
      <c r="C261" s="62">
        <v>1</v>
      </c>
      <c r="D261" s="62">
        <v>1</v>
      </c>
      <c r="E261" s="62">
        <v>1</v>
      </c>
      <c r="F261" s="62"/>
      <c r="G261" s="62"/>
      <c r="H261" s="62"/>
      <c r="I261" s="62"/>
      <c r="J261" s="62"/>
      <c r="K261" s="62"/>
      <c r="L261" s="62"/>
      <c r="M261" s="143"/>
      <c r="N261" s="143">
        <v>1</v>
      </c>
      <c r="O261" s="62"/>
      <c r="P261" s="62"/>
      <c r="Q261" s="62">
        <v>1</v>
      </c>
      <c r="R261" s="62">
        <v>1</v>
      </c>
      <c r="S261" s="62">
        <v>1</v>
      </c>
      <c r="T261" s="62"/>
      <c r="U261" s="62"/>
      <c r="V261" s="183">
        <v>42278</v>
      </c>
      <c r="W261" s="183"/>
      <c r="X261" s="63" t="s">
        <v>477</v>
      </c>
      <c r="Y261" s="63" t="s">
        <v>1418</v>
      </c>
      <c r="Z261" s="63" t="s">
        <v>478</v>
      </c>
      <c r="AA261" s="63" t="s">
        <v>1737</v>
      </c>
      <c r="AB261" s="64" t="s">
        <v>18</v>
      </c>
      <c r="AC261" s="64" t="s">
        <v>1784</v>
      </c>
      <c r="AD261" s="64" t="s">
        <v>11</v>
      </c>
      <c r="AE261" s="64">
        <v>6</v>
      </c>
      <c r="AF261" s="55">
        <v>5.76</v>
      </c>
      <c r="AG261" s="55">
        <v>6.3</v>
      </c>
      <c r="AH261" s="55">
        <v>5</v>
      </c>
      <c r="AI261" s="55">
        <v>8</v>
      </c>
    </row>
    <row r="262" spans="2:35" s="2" customFormat="1" ht="18" customHeight="1" x14ac:dyDescent="0.2">
      <c r="B262" s="62">
        <v>1</v>
      </c>
      <c r="C262" s="62">
        <v>1</v>
      </c>
      <c r="D262" s="62">
        <v>1</v>
      </c>
      <c r="E262" s="62">
        <v>1</v>
      </c>
      <c r="F262" s="62"/>
      <c r="G262" s="62"/>
      <c r="H262" s="62"/>
      <c r="I262" s="62"/>
      <c r="J262" s="62"/>
      <c r="K262" s="62"/>
      <c r="L262" s="62"/>
      <c r="M262" s="143"/>
      <c r="N262" s="143">
        <v>1</v>
      </c>
      <c r="O262" s="62"/>
      <c r="P262" s="62"/>
      <c r="Q262" s="62">
        <v>1</v>
      </c>
      <c r="R262" s="62">
        <v>1</v>
      </c>
      <c r="S262" s="62">
        <v>1</v>
      </c>
      <c r="T262" s="62"/>
      <c r="U262" s="62"/>
      <c r="V262" s="183">
        <v>42278</v>
      </c>
      <c r="W262" s="183"/>
      <c r="X262" s="63" t="s">
        <v>479</v>
      </c>
      <c r="Y262" s="63" t="s">
        <v>1419</v>
      </c>
      <c r="Z262" s="63" t="s">
        <v>480</v>
      </c>
      <c r="AA262" s="63" t="s">
        <v>1735</v>
      </c>
      <c r="AB262" s="64" t="s">
        <v>4</v>
      </c>
      <c r="AC262" s="64" t="s">
        <v>1786</v>
      </c>
      <c r="AD262" s="64" t="s">
        <v>6</v>
      </c>
      <c r="AE262" s="64">
        <v>18</v>
      </c>
      <c r="AF262" s="55">
        <v>17.28</v>
      </c>
      <c r="AG262" s="55">
        <v>18.899999999999999</v>
      </c>
      <c r="AH262" s="55">
        <v>15.84</v>
      </c>
      <c r="AI262" s="55">
        <v>23.04</v>
      </c>
    </row>
    <row r="263" spans="2:35" s="2" customFormat="1" ht="18" customHeight="1" x14ac:dyDescent="0.2">
      <c r="B263" s="62">
        <v>1</v>
      </c>
      <c r="C263" s="62">
        <v>1</v>
      </c>
      <c r="D263" s="62">
        <v>1</v>
      </c>
      <c r="E263" s="62">
        <v>1</v>
      </c>
      <c r="F263" s="62"/>
      <c r="G263" s="62"/>
      <c r="H263" s="62"/>
      <c r="I263" s="62"/>
      <c r="J263" s="62"/>
      <c r="K263" s="62"/>
      <c r="L263" s="62"/>
      <c r="M263" s="143"/>
      <c r="N263" s="143">
        <v>1</v>
      </c>
      <c r="O263" s="62"/>
      <c r="P263" s="62"/>
      <c r="Q263" s="62">
        <v>1</v>
      </c>
      <c r="R263" s="62">
        <v>1</v>
      </c>
      <c r="S263" s="62">
        <v>1</v>
      </c>
      <c r="T263" s="62"/>
      <c r="U263" s="62"/>
      <c r="V263" s="183">
        <v>42278</v>
      </c>
      <c r="W263" s="183"/>
      <c r="X263" s="63" t="s">
        <v>481</v>
      </c>
      <c r="Y263" s="63" t="s">
        <v>1420</v>
      </c>
      <c r="Z263" s="63" t="s">
        <v>482</v>
      </c>
      <c r="AA263" s="63" t="s">
        <v>1735</v>
      </c>
      <c r="AB263" s="64" t="s">
        <v>4</v>
      </c>
      <c r="AC263" s="64" t="s">
        <v>1786</v>
      </c>
      <c r="AD263" s="64" t="s">
        <v>11</v>
      </c>
      <c r="AE263" s="64">
        <v>8</v>
      </c>
      <c r="AF263" s="55">
        <v>7.68</v>
      </c>
      <c r="AG263" s="55">
        <v>8.4</v>
      </c>
      <c r="AH263" s="55">
        <v>7.04</v>
      </c>
      <c r="AI263" s="55">
        <v>10</v>
      </c>
    </row>
    <row r="264" spans="2:35" s="2" customFormat="1" ht="18" customHeight="1" x14ac:dyDescent="0.2">
      <c r="B264" s="62">
        <v>1</v>
      </c>
      <c r="C264" s="62">
        <v>1</v>
      </c>
      <c r="D264" s="62">
        <v>1</v>
      </c>
      <c r="E264" s="62">
        <v>1</v>
      </c>
      <c r="F264" s="62"/>
      <c r="G264" s="62"/>
      <c r="H264" s="62"/>
      <c r="I264" s="62"/>
      <c r="J264" s="62"/>
      <c r="K264" s="62"/>
      <c r="L264" s="62"/>
      <c r="M264" s="143"/>
      <c r="N264" s="143">
        <v>1</v>
      </c>
      <c r="O264" s="62"/>
      <c r="P264" s="62"/>
      <c r="Q264" s="62">
        <v>1</v>
      </c>
      <c r="R264" s="62">
        <v>1</v>
      </c>
      <c r="S264" s="62">
        <v>1</v>
      </c>
      <c r="T264" s="62"/>
      <c r="U264" s="62"/>
      <c r="V264" s="183">
        <v>42278</v>
      </c>
      <c r="W264" s="183"/>
      <c r="X264" s="63" t="s">
        <v>483</v>
      </c>
      <c r="Y264" s="63" t="s">
        <v>1421</v>
      </c>
      <c r="Z264" s="63" t="s">
        <v>484</v>
      </c>
      <c r="AA264" s="63" t="s">
        <v>1737</v>
      </c>
      <c r="AB264" s="64" t="s">
        <v>25</v>
      </c>
      <c r="AC264" s="64" t="s">
        <v>1785</v>
      </c>
      <c r="AD264" s="64" t="s">
        <v>78</v>
      </c>
      <c r="AE264" s="64">
        <v>6</v>
      </c>
      <c r="AF264" s="55">
        <v>5.76</v>
      </c>
      <c r="AG264" s="55">
        <v>6.3</v>
      </c>
      <c r="AH264" s="55">
        <v>5</v>
      </c>
      <c r="AI264" s="55">
        <v>8</v>
      </c>
    </row>
    <row r="265" spans="2:35" s="2" customFormat="1" ht="18" customHeight="1" x14ac:dyDescent="0.2">
      <c r="B265" s="62">
        <v>1</v>
      </c>
      <c r="C265" s="62">
        <v>1</v>
      </c>
      <c r="D265" s="62">
        <v>1</v>
      </c>
      <c r="E265" s="62">
        <v>1</v>
      </c>
      <c r="F265" s="62"/>
      <c r="G265" s="62"/>
      <c r="H265" s="62"/>
      <c r="I265" s="62"/>
      <c r="J265" s="62"/>
      <c r="K265" s="62"/>
      <c r="L265" s="62"/>
      <c r="M265" s="143"/>
      <c r="N265" s="143">
        <v>1</v>
      </c>
      <c r="O265" s="62"/>
      <c r="P265" s="62"/>
      <c r="Q265" s="62">
        <v>1</v>
      </c>
      <c r="R265" s="62">
        <v>1</v>
      </c>
      <c r="S265" s="62">
        <v>1</v>
      </c>
      <c r="T265" s="62"/>
      <c r="U265" s="62"/>
      <c r="V265" s="183">
        <v>42278</v>
      </c>
      <c r="W265" s="183"/>
      <c r="X265" s="63" t="s">
        <v>491</v>
      </c>
      <c r="Y265" s="63" t="s">
        <v>1453</v>
      </c>
      <c r="Z265" s="39" t="s">
        <v>492</v>
      </c>
      <c r="AA265" s="39" t="s">
        <v>1735</v>
      </c>
      <c r="AB265" s="64" t="s">
        <v>4</v>
      </c>
      <c r="AC265" s="64" t="s">
        <v>1026</v>
      </c>
      <c r="AD265" s="64" t="s">
        <v>493</v>
      </c>
      <c r="AE265" s="64">
        <v>10</v>
      </c>
      <c r="AF265" s="55">
        <v>9.6</v>
      </c>
      <c r="AG265" s="55">
        <v>10.5</v>
      </c>
      <c r="AH265" s="55">
        <v>8.8000000000000007</v>
      </c>
      <c r="AI265" s="55">
        <v>12.8</v>
      </c>
    </row>
    <row r="266" spans="2:35" s="2" customFormat="1" ht="18" customHeight="1" x14ac:dyDescent="0.2">
      <c r="B266" s="62">
        <v>1</v>
      </c>
      <c r="C266" s="31" t="s">
        <v>904</v>
      </c>
      <c r="D266" s="62"/>
      <c r="E266" s="62"/>
      <c r="F266" s="62"/>
      <c r="G266" s="62"/>
      <c r="H266" s="62"/>
      <c r="I266" s="62"/>
      <c r="J266" s="62"/>
      <c r="K266" s="62"/>
      <c r="L266" s="62"/>
      <c r="M266" s="143"/>
      <c r="N266" s="143">
        <v>1</v>
      </c>
      <c r="O266" s="62"/>
      <c r="P266" s="62"/>
      <c r="Q266" s="62"/>
      <c r="R266" s="62"/>
      <c r="S266" s="62">
        <v>1</v>
      </c>
      <c r="T266" s="62"/>
      <c r="U266" s="62"/>
      <c r="V266" s="183">
        <v>42278</v>
      </c>
      <c r="W266" s="183"/>
      <c r="X266" s="65" t="s">
        <v>485</v>
      </c>
      <c r="Y266" s="65" t="s">
        <v>1455</v>
      </c>
      <c r="Z266" s="65" t="s">
        <v>486</v>
      </c>
      <c r="AA266" s="65" t="s">
        <v>1735</v>
      </c>
      <c r="AB266" s="25" t="s">
        <v>4</v>
      </c>
      <c r="AC266" s="25" t="s">
        <v>1025</v>
      </c>
      <c r="AD266" s="25"/>
      <c r="AE266" s="25"/>
      <c r="AF266" s="20"/>
      <c r="AG266" s="20"/>
      <c r="AH266" s="20"/>
      <c r="AI266" s="20"/>
    </row>
    <row r="267" spans="2:35" s="2" customFormat="1" ht="18" customHeight="1" x14ac:dyDescent="0.2">
      <c r="B267" s="62"/>
      <c r="C267" s="62">
        <v>1</v>
      </c>
      <c r="D267" s="62">
        <v>1</v>
      </c>
      <c r="E267" s="62">
        <v>1</v>
      </c>
      <c r="F267" s="62"/>
      <c r="G267" s="62"/>
      <c r="H267" s="62"/>
      <c r="I267" s="62"/>
      <c r="J267" s="62"/>
      <c r="K267" s="62"/>
      <c r="L267" s="62"/>
      <c r="M267" s="143"/>
      <c r="N267" s="143"/>
      <c r="O267" s="62"/>
      <c r="P267" s="62">
        <v>1</v>
      </c>
      <c r="Q267" s="62">
        <v>1</v>
      </c>
      <c r="R267" s="62">
        <v>1</v>
      </c>
      <c r="S267" s="62"/>
      <c r="T267" s="62"/>
      <c r="U267" s="62"/>
      <c r="V267" s="183">
        <v>42278</v>
      </c>
      <c r="W267" s="183"/>
      <c r="X267" s="27" t="s">
        <v>487</v>
      </c>
      <c r="Y267" s="27" t="s">
        <v>1454</v>
      </c>
      <c r="Z267" s="27" t="s">
        <v>488</v>
      </c>
      <c r="AA267" s="27" t="s">
        <v>1735</v>
      </c>
      <c r="AB267" s="28" t="s">
        <v>4</v>
      </c>
      <c r="AC267" s="28" t="s">
        <v>1025</v>
      </c>
      <c r="AD267" s="28" t="s">
        <v>140</v>
      </c>
      <c r="AE267" s="28">
        <v>10</v>
      </c>
      <c r="AF267" s="4">
        <v>9.6</v>
      </c>
      <c r="AG267" s="4">
        <v>10.5</v>
      </c>
      <c r="AH267" s="4">
        <v>8.8000000000000007</v>
      </c>
      <c r="AI267" s="4">
        <v>12.8</v>
      </c>
    </row>
    <row r="268" spans="2:35" s="2" customFormat="1" ht="18" customHeight="1" x14ac:dyDescent="0.2">
      <c r="B268" s="62"/>
      <c r="C268" s="62">
        <v>1</v>
      </c>
      <c r="D268" s="62">
        <v>1</v>
      </c>
      <c r="E268" s="62">
        <v>1</v>
      </c>
      <c r="F268" s="62"/>
      <c r="G268" s="62"/>
      <c r="H268" s="62"/>
      <c r="I268" s="62"/>
      <c r="J268" s="62"/>
      <c r="K268" s="62"/>
      <c r="L268" s="62"/>
      <c r="M268" s="143"/>
      <c r="N268" s="143"/>
      <c r="O268" s="62"/>
      <c r="P268" s="62">
        <v>1</v>
      </c>
      <c r="Q268" s="62">
        <v>1</v>
      </c>
      <c r="R268" s="62">
        <v>1</v>
      </c>
      <c r="S268" s="62"/>
      <c r="T268" s="62"/>
      <c r="U268" s="62"/>
      <c r="V268" s="183">
        <v>42278</v>
      </c>
      <c r="W268" s="183"/>
      <c r="X268" s="27" t="s">
        <v>489</v>
      </c>
      <c r="Y268" s="27" t="s">
        <v>1456</v>
      </c>
      <c r="Z268" s="27" t="s">
        <v>490</v>
      </c>
      <c r="AA268" s="27" t="s">
        <v>1735</v>
      </c>
      <c r="AB268" s="28" t="s">
        <v>4</v>
      </c>
      <c r="AC268" s="28" t="s">
        <v>1025</v>
      </c>
      <c r="AD268" s="28" t="s">
        <v>11</v>
      </c>
      <c r="AE268" s="28" t="s">
        <v>1091</v>
      </c>
      <c r="AF268" s="4">
        <v>19.2</v>
      </c>
      <c r="AG268" s="4">
        <v>21</v>
      </c>
      <c r="AH268" s="4">
        <v>17.600000000000001</v>
      </c>
      <c r="AI268" s="4">
        <v>25</v>
      </c>
    </row>
    <row r="269" spans="2:35" s="2" customFormat="1" ht="18" customHeight="1" x14ac:dyDescent="0.2">
      <c r="B269" s="62">
        <v>1</v>
      </c>
      <c r="C269" s="62">
        <v>1</v>
      </c>
      <c r="D269" s="62">
        <v>1</v>
      </c>
      <c r="E269" s="62">
        <v>1</v>
      </c>
      <c r="F269" s="62"/>
      <c r="G269" s="62"/>
      <c r="H269" s="62"/>
      <c r="I269" s="62"/>
      <c r="J269" s="62"/>
      <c r="K269" s="62"/>
      <c r="L269" s="62"/>
      <c r="M269" s="143"/>
      <c r="N269" s="143">
        <v>1</v>
      </c>
      <c r="O269" s="62"/>
      <c r="P269" s="62"/>
      <c r="Q269" s="62">
        <v>1</v>
      </c>
      <c r="R269" s="62">
        <v>1</v>
      </c>
      <c r="S269" s="62">
        <v>1</v>
      </c>
      <c r="T269" s="62"/>
      <c r="U269" s="62"/>
      <c r="V269" s="183">
        <v>42278</v>
      </c>
      <c r="W269" s="183"/>
      <c r="X269" s="63" t="s">
        <v>494</v>
      </c>
      <c r="Y269" s="63" t="s">
        <v>1457</v>
      </c>
      <c r="Z269" s="63" t="s">
        <v>495</v>
      </c>
      <c r="AA269" s="63" t="s">
        <v>1736</v>
      </c>
      <c r="AB269" s="64" t="s">
        <v>14</v>
      </c>
      <c r="AC269" s="64" t="s">
        <v>1784</v>
      </c>
      <c r="AD269" s="64" t="s">
        <v>940</v>
      </c>
      <c r="AE269" s="64">
        <v>6</v>
      </c>
      <c r="AF269" s="55">
        <v>5.76</v>
      </c>
      <c r="AG269" s="55">
        <v>6.3</v>
      </c>
      <c r="AH269" s="55">
        <v>5</v>
      </c>
      <c r="AI269" s="55">
        <v>8</v>
      </c>
    </row>
    <row r="270" spans="2:35" s="2" customFormat="1" ht="18" customHeight="1" x14ac:dyDescent="0.2">
      <c r="B270" s="62">
        <v>1</v>
      </c>
      <c r="C270" s="62">
        <v>1</v>
      </c>
      <c r="D270" s="62">
        <v>1</v>
      </c>
      <c r="E270" s="62">
        <v>1</v>
      </c>
      <c r="F270" s="62"/>
      <c r="G270" s="62"/>
      <c r="H270" s="62"/>
      <c r="I270" s="62"/>
      <c r="J270" s="62"/>
      <c r="K270" s="62"/>
      <c r="L270" s="62"/>
      <c r="M270" s="143"/>
      <c r="N270" s="143">
        <v>1</v>
      </c>
      <c r="O270" s="62"/>
      <c r="P270" s="62"/>
      <c r="Q270" s="62">
        <v>1</v>
      </c>
      <c r="R270" s="62">
        <v>1</v>
      </c>
      <c r="S270" s="62">
        <v>1</v>
      </c>
      <c r="T270" s="62"/>
      <c r="U270" s="62"/>
      <c r="V270" s="183">
        <v>42278</v>
      </c>
      <c r="W270" s="183"/>
      <c r="X270" s="63" t="s">
        <v>496</v>
      </c>
      <c r="Y270" s="63" t="s">
        <v>1428</v>
      </c>
      <c r="Z270" s="63" t="s">
        <v>497</v>
      </c>
      <c r="AA270" s="63" t="s">
        <v>1736</v>
      </c>
      <c r="AB270" s="64" t="s">
        <v>14</v>
      </c>
      <c r="AC270" s="64" t="s">
        <v>1784</v>
      </c>
      <c r="AD270" s="64" t="s">
        <v>11</v>
      </c>
      <c r="AE270" s="64">
        <v>6</v>
      </c>
      <c r="AF270" s="55">
        <v>5.8</v>
      </c>
      <c r="AG270" s="55">
        <v>6.3</v>
      </c>
      <c r="AH270" s="55">
        <v>5</v>
      </c>
      <c r="AI270" s="55">
        <v>8</v>
      </c>
    </row>
    <row r="271" spans="2:35" s="105" customFormat="1" ht="18" customHeight="1" x14ac:dyDescent="0.2">
      <c r="B271" s="62">
        <v>1</v>
      </c>
      <c r="C271" s="62">
        <v>1</v>
      </c>
      <c r="D271" s="62">
        <v>1</v>
      </c>
      <c r="E271" s="62">
        <v>1</v>
      </c>
      <c r="F271" s="62"/>
      <c r="G271" s="62"/>
      <c r="H271" s="62"/>
      <c r="I271" s="62"/>
      <c r="J271" s="62"/>
      <c r="K271" s="62"/>
      <c r="L271" s="62"/>
      <c r="M271" s="143"/>
      <c r="N271" s="143">
        <v>1</v>
      </c>
      <c r="O271" s="62"/>
      <c r="P271" s="62"/>
      <c r="Q271" s="62">
        <v>1</v>
      </c>
      <c r="R271" s="62">
        <v>1</v>
      </c>
      <c r="S271" s="62">
        <v>1</v>
      </c>
      <c r="T271" s="62"/>
      <c r="U271" s="62"/>
      <c r="V271" s="183">
        <v>42278</v>
      </c>
      <c r="W271" s="183"/>
      <c r="X271" s="24" t="s">
        <v>498</v>
      </c>
      <c r="Y271" s="24" t="s">
        <v>1429</v>
      </c>
      <c r="Z271" s="24" t="s">
        <v>499</v>
      </c>
      <c r="AA271" s="24" t="s">
        <v>1735</v>
      </c>
      <c r="AB271" s="62" t="s">
        <v>33</v>
      </c>
      <c r="AC271" s="62" t="s">
        <v>1026</v>
      </c>
      <c r="AD271" s="62" t="s">
        <v>7</v>
      </c>
      <c r="AE271" s="62">
        <v>12</v>
      </c>
      <c r="AF271" s="56">
        <v>11.5</v>
      </c>
      <c r="AG271" s="56">
        <v>12.6</v>
      </c>
      <c r="AH271" s="56">
        <v>10.5</v>
      </c>
      <c r="AI271" s="56">
        <v>15.4</v>
      </c>
    </row>
    <row r="272" spans="2:35" s="2" customFormat="1" ht="18" customHeight="1" x14ac:dyDescent="0.2">
      <c r="B272" s="62">
        <v>1</v>
      </c>
      <c r="C272" s="62">
        <v>1</v>
      </c>
      <c r="D272" s="62">
        <v>1</v>
      </c>
      <c r="E272" s="62">
        <v>1</v>
      </c>
      <c r="F272" s="62"/>
      <c r="G272" s="62"/>
      <c r="H272" s="62"/>
      <c r="I272" s="62"/>
      <c r="J272" s="62"/>
      <c r="K272" s="62"/>
      <c r="L272" s="62"/>
      <c r="M272" s="143"/>
      <c r="N272" s="143">
        <v>1</v>
      </c>
      <c r="O272" s="62"/>
      <c r="P272" s="62"/>
      <c r="Q272" s="62">
        <v>1</v>
      </c>
      <c r="R272" s="62">
        <v>1</v>
      </c>
      <c r="S272" s="62">
        <v>1</v>
      </c>
      <c r="T272" s="62"/>
      <c r="U272" s="62"/>
      <c r="V272" s="183">
        <v>42278</v>
      </c>
      <c r="W272" s="183"/>
      <c r="X272" s="63" t="s">
        <v>502</v>
      </c>
      <c r="Y272" s="63" t="s">
        <v>1431</v>
      </c>
      <c r="Z272" s="63" t="s">
        <v>503</v>
      </c>
      <c r="AA272" s="63" t="s">
        <v>1736</v>
      </c>
      <c r="AB272" s="64" t="s">
        <v>14</v>
      </c>
      <c r="AC272" s="64" t="s">
        <v>1784</v>
      </c>
      <c r="AD272" s="64" t="s">
        <v>11</v>
      </c>
      <c r="AE272" s="64">
        <v>3</v>
      </c>
      <c r="AF272" s="55">
        <v>2.88</v>
      </c>
      <c r="AG272" s="55">
        <v>3.15</v>
      </c>
      <c r="AH272" s="55">
        <v>2.64</v>
      </c>
      <c r="AI272" s="55">
        <v>3.84</v>
      </c>
    </row>
    <row r="273" spans="2:35" s="2" customFormat="1" ht="18" customHeight="1" x14ac:dyDescent="0.2">
      <c r="B273" s="62">
        <v>1</v>
      </c>
      <c r="C273" s="31"/>
      <c r="D273" s="62"/>
      <c r="E273" s="62"/>
      <c r="F273" s="62"/>
      <c r="G273" s="62"/>
      <c r="H273" s="62"/>
      <c r="I273" s="62"/>
      <c r="J273" s="62"/>
      <c r="K273" s="62"/>
      <c r="L273" s="62"/>
      <c r="M273" s="143"/>
      <c r="N273" s="143">
        <v>1</v>
      </c>
      <c r="O273" s="62"/>
      <c r="P273" s="62"/>
      <c r="Q273" s="62"/>
      <c r="R273" s="62"/>
      <c r="S273" s="62">
        <v>1</v>
      </c>
      <c r="T273" s="62"/>
      <c r="U273" s="62"/>
      <c r="V273" s="183">
        <v>42278</v>
      </c>
      <c r="W273" s="183"/>
      <c r="X273" s="65" t="s">
        <v>1678</v>
      </c>
      <c r="Y273" s="65" t="s">
        <v>1680</v>
      </c>
      <c r="Z273" s="65" t="s">
        <v>1679</v>
      </c>
      <c r="AA273" s="65" t="s">
        <v>1735</v>
      </c>
      <c r="AB273" s="25" t="s">
        <v>33</v>
      </c>
      <c r="AC273" s="25" t="s">
        <v>1026</v>
      </c>
      <c r="AD273" s="25" t="s">
        <v>41</v>
      </c>
      <c r="AE273" s="25">
        <v>6</v>
      </c>
      <c r="AF273" s="20">
        <v>5.76</v>
      </c>
      <c r="AG273" s="20">
        <v>6.3</v>
      </c>
      <c r="AH273" s="20">
        <v>5</v>
      </c>
      <c r="AI273" s="20">
        <v>8</v>
      </c>
    </row>
    <row r="274" spans="2:35" s="2" customFormat="1" ht="18" customHeight="1" x14ac:dyDescent="0.2">
      <c r="B274" s="62" t="s">
        <v>904</v>
      </c>
      <c r="C274" s="62">
        <v>1</v>
      </c>
      <c r="D274" s="62">
        <v>1</v>
      </c>
      <c r="E274" s="62">
        <v>1</v>
      </c>
      <c r="F274" s="62"/>
      <c r="G274" s="62"/>
      <c r="H274" s="62"/>
      <c r="I274" s="62"/>
      <c r="J274" s="62"/>
      <c r="K274" s="62"/>
      <c r="L274" s="62"/>
      <c r="M274" s="143"/>
      <c r="N274" s="143" t="s">
        <v>904</v>
      </c>
      <c r="O274" s="62"/>
      <c r="P274" s="62"/>
      <c r="Q274" s="62">
        <v>1</v>
      </c>
      <c r="R274" s="62">
        <v>1</v>
      </c>
      <c r="S274" s="62"/>
      <c r="T274" s="62"/>
      <c r="U274" s="62"/>
      <c r="V274" s="183">
        <v>42278</v>
      </c>
      <c r="W274" s="183"/>
      <c r="X274" s="27" t="s">
        <v>504</v>
      </c>
      <c r="Y274" s="27" t="s">
        <v>1432</v>
      </c>
      <c r="Z274" s="27" t="s">
        <v>505</v>
      </c>
      <c r="AA274" s="27" t="s">
        <v>1735</v>
      </c>
      <c r="AB274" s="28" t="s">
        <v>33</v>
      </c>
      <c r="AC274" s="28" t="s">
        <v>1026</v>
      </c>
      <c r="AD274" s="28" t="s">
        <v>41</v>
      </c>
      <c r="AE274" s="28">
        <v>6</v>
      </c>
      <c r="AF274" s="4">
        <v>5.76</v>
      </c>
      <c r="AG274" s="4">
        <v>6.3</v>
      </c>
      <c r="AH274" s="4">
        <v>5</v>
      </c>
      <c r="AI274" s="4">
        <v>8</v>
      </c>
    </row>
    <row r="275" spans="2:35" s="2" customFormat="1" ht="18" customHeight="1" x14ac:dyDescent="0.2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143">
        <v>1</v>
      </c>
      <c r="N275" s="143"/>
      <c r="O275" s="62"/>
      <c r="P275" s="62"/>
      <c r="Q275" s="62">
        <v>1</v>
      </c>
      <c r="R275" s="62">
        <v>1</v>
      </c>
      <c r="S275" s="62"/>
      <c r="T275" s="62"/>
      <c r="U275" s="62"/>
      <c r="V275" s="183">
        <v>42278</v>
      </c>
      <c r="W275" s="183"/>
      <c r="X275" s="27" t="s">
        <v>1677</v>
      </c>
      <c r="Y275" s="27" t="s">
        <v>1725</v>
      </c>
      <c r="Z275" s="27" t="s">
        <v>1734</v>
      </c>
      <c r="AA275" s="27" t="s">
        <v>1735</v>
      </c>
      <c r="AB275" s="28" t="s">
        <v>33</v>
      </c>
      <c r="AC275" s="28" t="s">
        <v>1026</v>
      </c>
      <c r="AD275" s="28" t="s">
        <v>41</v>
      </c>
      <c r="AE275" s="28">
        <v>6</v>
      </c>
      <c r="AF275" s="4">
        <v>5.76</v>
      </c>
      <c r="AG275" s="4">
        <v>6.3</v>
      </c>
      <c r="AH275" s="4">
        <v>5</v>
      </c>
      <c r="AI275" s="4">
        <v>8</v>
      </c>
    </row>
    <row r="276" spans="2:35" s="2" customFormat="1" ht="18" customHeight="1" x14ac:dyDescent="0.2">
      <c r="B276" s="62">
        <v>1</v>
      </c>
      <c r="C276" s="62">
        <v>1</v>
      </c>
      <c r="D276" s="62">
        <v>1</v>
      </c>
      <c r="E276" s="62">
        <v>1</v>
      </c>
      <c r="F276" s="62"/>
      <c r="G276" s="62"/>
      <c r="H276" s="62"/>
      <c r="I276" s="62"/>
      <c r="J276" s="62"/>
      <c r="K276" s="62"/>
      <c r="L276" s="62"/>
      <c r="M276" s="143"/>
      <c r="N276" s="143">
        <v>1</v>
      </c>
      <c r="O276" s="62"/>
      <c r="P276" s="62"/>
      <c r="Q276" s="62">
        <v>1</v>
      </c>
      <c r="R276" s="62">
        <v>1</v>
      </c>
      <c r="S276" s="62">
        <v>1</v>
      </c>
      <c r="T276" s="62"/>
      <c r="U276" s="62"/>
      <c r="V276" s="183">
        <v>42278</v>
      </c>
      <c r="W276" s="183"/>
      <c r="X276" s="63" t="s">
        <v>506</v>
      </c>
      <c r="Y276" s="63" t="s">
        <v>1433</v>
      </c>
      <c r="Z276" s="63" t="s">
        <v>507</v>
      </c>
      <c r="AA276" s="63" t="s">
        <v>1735</v>
      </c>
      <c r="AB276" s="64" t="s">
        <v>33</v>
      </c>
      <c r="AC276" s="64" t="s">
        <v>1772</v>
      </c>
      <c r="AD276" s="64" t="s">
        <v>140</v>
      </c>
      <c r="AE276" s="64">
        <v>6</v>
      </c>
      <c r="AF276" s="55">
        <v>5.76</v>
      </c>
      <c r="AG276" s="55">
        <v>6.3</v>
      </c>
      <c r="AH276" s="55">
        <v>5</v>
      </c>
      <c r="AI276" s="55">
        <v>8</v>
      </c>
    </row>
    <row r="277" spans="2:35" s="2" customFormat="1" ht="18" customHeight="1" x14ac:dyDescent="0.2">
      <c r="B277" s="62">
        <v>1</v>
      </c>
      <c r="C277" s="62">
        <v>1</v>
      </c>
      <c r="D277" s="62">
        <v>1</v>
      </c>
      <c r="E277" s="62">
        <v>1</v>
      </c>
      <c r="F277" s="62"/>
      <c r="G277" s="62"/>
      <c r="H277" s="62"/>
      <c r="I277" s="62"/>
      <c r="J277" s="62"/>
      <c r="K277" s="62"/>
      <c r="L277" s="62"/>
      <c r="M277" s="143"/>
      <c r="N277" s="143">
        <v>1</v>
      </c>
      <c r="O277" s="62"/>
      <c r="P277" s="62"/>
      <c r="Q277" s="62">
        <v>1</v>
      </c>
      <c r="R277" s="62">
        <v>1</v>
      </c>
      <c r="S277" s="62">
        <v>1</v>
      </c>
      <c r="T277" s="62"/>
      <c r="U277" s="62"/>
      <c r="V277" s="183">
        <v>42278</v>
      </c>
      <c r="W277" s="183"/>
      <c r="X277" s="63" t="s">
        <v>508</v>
      </c>
      <c r="Y277" s="63" t="s">
        <v>1434</v>
      </c>
      <c r="Z277" s="63" t="s">
        <v>509</v>
      </c>
      <c r="AA277" s="63" t="s">
        <v>1737</v>
      </c>
      <c r="AB277" s="64" t="s">
        <v>25</v>
      </c>
      <c r="AC277" s="64" t="s">
        <v>1784</v>
      </c>
      <c r="AD277" s="64" t="s">
        <v>17</v>
      </c>
      <c r="AE277" s="64">
        <v>6</v>
      </c>
      <c r="AF277" s="55">
        <v>5.76</v>
      </c>
      <c r="AG277" s="55">
        <v>6.3</v>
      </c>
      <c r="AH277" s="55">
        <v>5</v>
      </c>
      <c r="AI277" s="55">
        <v>8</v>
      </c>
    </row>
    <row r="278" spans="2:35" s="2" customFormat="1" ht="18" customHeight="1" x14ac:dyDescent="0.2">
      <c r="B278" s="62">
        <v>1</v>
      </c>
      <c r="C278" s="62">
        <v>1</v>
      </c>
      <c r="D278" s="62">
        <v>1</v>
      </c>
      <c r="E278" s="62">
        <v>1</v>
      </c>
      <c r="F278" s="62"/>
      <c r="G278" s="62"/>
      <c r="H278" s="62"/>
      <c r="I278" s="62"/>
      <c r="J278" s="62"/>
      <c r="K278" s="62"/>
      <c r="L278" s="62"/>
      <c r="M278" s="143"/>
      <c r="N278" s="143">
        <v>1</v>
      </c>
      <c r="O278" s="62"/>
      <c r="P278" s="62"/>
      <c r="Q278" s="62">
        <v>1</v>
      </c>
      <c r="R278" s="62">
        <v>1</v>
      </c>
      <c r="S278" s="62">
        <v>1</v>
      </c>
      <c r="T278" s="62"/>
      <c r="U278" s="62"/>
      <c r="V278" s="183">
        <v>42278</v>
      </c>
      <c r="W278" s="183"/>
      <c r="X278" s="63" t="s">
        <v>510</v>
      </c>
      <c r="Y278" s="63" t="s">
        <v>1435</v>
      </c>
      <c r="Z278" s="63" t="s">
        <v>511</v>
      </c>
      <c r="AA278" s="63" t="s">
        <v>1735</v>
      </c>
      <c r="AB278" s="64" t="s">
        <v>33</v>
      </c>
      <c r="AC278" s="64" t="s">
        <v>1772</v>
      </c>
      <c r="AD278" s="64" t="s">
        <v>11</v>
      </c>
      <c r="AE278" s="64">
        <v>8</v>
      </c>
      <c r="AF278" s="55">
        <v>7.68</v>
      </c>
      <c r="AG278" s="55">
        <v>8.4</v>
      </c>
      <c r="AH278" s="55">
        <v>7.04</v>
      </c>
      <c r="AI278" s="55">
        <v>10</v>
      </c>
    </row>
    <row r="279" spans="2:35" s="2" customFormat="1" ht="18" customHeight="1" x14ac:dyDescent="0.2">
      <c r="B279" s="62">
        <v>1</v>
      </c>
      <c r="C279" s="62">
        <v>1</v>
      </c>
      <c r="D279" s="62">
        <v>1</v>
      </c>
      <c r="E279" s="62">
        <v>1</v>
      </c>
      <c r="F279" s="62"/>
      <c r="G279" s="62"/>
      <c r="H279" s="62"/>
      <c r="I279" s="62"/>
      <c r="J279" s="62"/>
      <c r="K279" s="62"/>
      <c r="L279" s="62"/>
      <c r="M279" s="143"/>
      <c r="N279" s="143">
        <v>1</v>
      </c>
      <c r="O279" s="62"/>
      <c r="P279" s="62"/>
      <c r="Q279" s="62">
        <v>1</v>
      </c>
      <c r="R279" s="62">
        <v>1</v>
      </c>
      <c r="S279" s="62">
        <v>1</v>
      </c>
      <c r="T279" s="62"/>
      <c r="U279" s="62"/>
      <c r="V279" s="183">
        <v>42278</v>
      </c>
      <c r="W279" s="183"/>
      <c r="X279" s="63" t="s">
        <v>512</v>
      </c>
      <c r="Y279" s="63" t="s">
        <v>1436</v>
      </c>
      <c r="Z279" s="63" t="s">
        <v>513</v>
      </c>
      <c r="AA279" s="63" t="s">
        <v>1735</v>
      </c>
      <c r="AB279" s="64" t="s">
        <v>33</v>
      </c>
      <c r="AC279" s="64" t="s">
        <v>1026</v>
      </c>
      <c r="AD279" s="64" t="s">
        <v>11</v>
      </c>
      <c r="AE279" s="64">
        <v>6</v>
      </c>
      <c r="AF279" s="55">
        <v>5.76</v>
      </c>
      <c r="AG279" s="55">
        <v>6.3</v>
      </c>
      <c r="AH279" s="55">
        <v>5</v>
      </c>
      <c r="AI279" s="55">
        <v>8</v>
      </c>
    </row>
    <row r="280" spans="2:35" s="2" customFormat="1" ht="18" customHeight="1" x14ac:dyDescent="0.2">
      <c r="B280" s="62">
        <v>1</v>
      </c>
      <c r="C280" s="62">
        <v>1</v>
      </c>
      <c r="D280" s="62">
        <v>1</v>
      </c>
      <c r="E280" s="62" t="s">
        <v>904</v>
      </c>
      <c r="F280" s="62"/>
      <c r="G280" s="62">
        <v>1</v>
      </c>
      <c r="H280" s="62"/>
      <c r="I280" s="62"/>
      <c r="J280" s="62"/>
      <c r="K280" s="62"/>
      <c r="L280" s="62"/>
      <c r="M280" s="143"/>
      <c r="N280" s="143">
        <v>1</v>
      </c>
      <c r="O280" s="62"/>
      <c r="P280" s="62"/>
      <c r="Q280" s="62">
        <v>1</v>
      </c>
      <c r="R280" s="62">
        <v>1</v>
      </c>
      <c r="S280" s="62">
        <v>1</v>
      </c>
      <c r="T280" s="62"/>
      <c r="U280" s="62"/>
      <c r="V280" s="183">
        <v>42278</v>
      </c>
      <c r="W280" s="183"/>
      <c r="X280" s="63" t="s">
        <v>514</v>
      </c>
      <c r="Y280" s="63" t="s">
        <v>1439</v>
      </c>
      <c r="Z280" s="63" t="s">
        <v>515</v>
      </c>
      <c r="AA280" s="63" t="s">
        <v>1735</v>
      </c>
      <c r="AB280" s="64" t="s">
        <v>33</v>
      </c>
      <c r="AC280" s="64" t="s">
        <v>1104</v>
      </c>
      <c r="AD280" s="64" t="s">
        <v>11</v>
      </c>
      <c r="AE280" s="64">
        <v>6</v>
      </c>
      <c r="AF280" s="55">
        <v>5.76</v>
      </c>
      <c r="AG280" s="55">
        <v>6.3</v>
      </c>
      <c r="AH280" s="55">
        <v>5</v>
      </c>
      <c r="AI280" s="55">
        <v>8</v>
      </c>
    </row>
    <row r="281" spans="2:35" s="2" customFormat="1" ht="18" customHeight="1" x14ac:dyDescent="0.2">
      <c r="B281" s="62">
        <v>1</v>
      </c>
      <c r="C281" s="62">
        <v>1</v>
      </c>
      <c r="D281" s="62">
        <v>1</v>
      </c>
      <c r="E281" s="62"/>
      <c r="F281" s="62"/>
      <c r="G281" s="62"/>
      <c r="H281" s="62">
        <v>1</v>
      </c>
      <c r="I281" s="62"/>
      <c r="J281" s="62"/>
      <c r="K281" s="62">
        <v>1</v>
      </c>
      <c r="L281" s="62"/>
      <c r="M281" s="143"/>
      <c r="N281" s="143"/>
      <c r="O281" s="62">
        <v>1</v>
      </c>
      <c r="P281" s="62"/>
      <c r="Q281" s="62">
        <v>1</v>
      </c>
      <c r="R281" s="62">
        <v>1</v>
      </c>
      <c r="S281" s="62"/>
      <c r="T281" s="62">
        <v>1</v>
      </c>
      <c r="U281" s="62"/>
      <c r="V281" s="183">
        <v>42278</v>
      </c>
      <c r="W281" s="183"/>
      <c r="X281" s="106" t="s">
        <v>883</v>
      </c>
      <c r="Y281" s="106" t="s">
        <v>1437</v>
      </c>
      <c r="Z281" s="24" t="s">
        <v>884</v>
      </c>
      <c r="AA281" s="24" t="s">
        <v>1735</v>
      </c>
      <c r="AB281" s="62" t="s">
        <v>33</v>
      </c>
      <c r="AC281" s="32" t="s">
        <v>1104</v>
      </c>
      <c r="AD281" s="107" t="s">
        <v>11</v>
      </c>
      <c r="AE281" s="107">
        <v>6</v>
      </c>
      <c r="AF281" s="108">
        <v>5.76</v>
      </c>
      <c r="AG281" s="108">
        <v>6.3</v>
      </c>
      <c r="AH281" s="108">
        <v>5</v>
      </c>
      <c r="AI281" s="108">
        <v>8</v>
      </c>
    </row>
    <row r="282" spans="2:35" s="2" customFormat="1" ht="18" customHeight="1" x14ac:dyDescent="0.2">
      <c r="B282" s="62">
        <v>1</v>
      </c>
      <c r="C282" s="62">
        <v>1</v>
      </c>
      <c r="D282" s="62">
        <v>1</v>
      </c>
      <c r="E282" s="62"/>
      <c r="F282" s="62"/>
      <c r="G282" s="62"/>
      <c r="H282" s="62">
        <v>1</v>
      </c>
      <c r="I282" s="62"/>
      <c r="J282" s="62"/>
      <c r="K282" s="62">
        <v>1</v>
      </c>
      <c r="L282" s="62"/>
      <c r="M282" s="143"/>
      <c r="N282" s="143"/>
      <c r="O282" s="62">
        <v>1</v>
      </c>
      <c r="P282" s="62"/>
      <c r="Q282" s="62">
        <v>1</v>
      </c>
      <c r="R282" s="62">
        <v>1</v>
      </c>
      <c r="S282" s="62"/>
      <c r="T282" s="62">
        <v>1</v>
      </c>
      <c r="U282" s="62"/>
      <c r="V282" s="183">
        <v>42278</v>
      </c>
      <c r="W282" s="183"/>
      <c r="X282" s="106" t="s">
        <v>885</v>
      </c>
      <c r="Y282" s="106" t="s">
        <v>1438</v>
      </c>
      <c r="Z282" s="24" t="s">
        <v>886</v>
      </c>
      <c r="AA282" s="24" t="s">
        <v>1735</v>
      </c>
      <c r="AB282" s="62" t="s">
        <v>33</v>
      </c>
      <c r="AC282" s="32" t="s">
        <v>1104</v>
      </c>
      <c r="AD282" s="64" t="s">
        <v>140</v>
      </c>
      <c r="AE282" s="107" t="s">
        <v>879</v>
      </c>
      <c r="AF282" s="108">
        <v>25</v>
      </c>
      <c r="AG282" s="108">
        <v>40</v>
      </c>
      <c r="AH282" s="108">
        <v>25</v>
      </c>
      <c r="AI282" s="108">
        <v>40</v>
      </c>
    </row>
    <row r="283" spans="2:35" s="2" customFormat="1" ht="18" customHeight="1" x14ac:dyDescent="0.2">
      <c r="B283" s="62">
        <v>1</v>
      </c>
      <c r="C283" s="62">
        <v>1</v>
      </c>
      <c r="D283" s="62">
        <v>1</v>
      </c>
      <c r="E283" s="62">
        <v>1</v>
      </c>
      <c r="F283" s="62"/>
      <c r="G283" s="62"/>
      <c r="H283" s="62"/>
      <c r="I283" s="62"/>
      <c r="J283" s="62"/>
      <c r="K283" s="62"/>
      <c r="L283" s="62"/>
      <c r="M283" s="143"/>
      <c r="N283" s="143">
        <v>1</v>
      </c>
      <c r="O283" s="62"/>
      <c r="P283" s="62"/>
      <c r="Q283" s="62">
        <v>1</v>
      </c>
      <c r="R283" s="62">
        <v>1</v>
      </c>
      <c r="S283" s="62">
        <v>1</v>
      </c>
      <c r="T283" s="62"/>
      <c r="U283" s="62"/>
      <c r="V283" s="183">
        <v>42278</v>
      </c>
      <c r="W283" s="183"/>
      <c r="X283" s="63" t="s">
        <v>516</v>
      </c>
      <c r="Y283" s="63" t="s">
        <v>1440</v>
      </c>
      <c r="Z283" s="63" t="s">
        <v>517</v>
      </c>
      <c r="AA283" s="63" t="s">
        <v>1737</v>
      </c>
      <c r="AB283" s="64" t="s">
        <v>25</v>
      </c>
      <c r="AC283" s="64" t="s">
        <v>1785</v>
      </c>
      <c r="AD283" s="64" t="s">
        <v>28</v>
      </c>
      <c r="AE283" s="64">
        <v>8</v>
      </c>
      <c r="AF283" s="55">
        <v>7.68</v>
      </c>
      <c r="AG283" s="55">
        <v>8.4</v>
      </c>
      <c r="AH283" s="55">
        <v>7.04</v>
      </c>
      <c r="AI283" s="55">
        <v>10</v>
      </c>
    </row>
    <row r="284" spans="2:35" s="2" customFormat="1" ht="18" customHeight="1" x14ac:dyDescent="0.2">
      <c r="B284" s="62">
        <v>1</v>
      </c>
      <c r="C284" s="62">
        <v>1</v>
      </c>
      <c r="D284" s="62">
        <v>1</v>
      </c>
      <c r="E284" s="62">
        <v>1</v>
      </c>
      <c r="F284" s="62"/>
      <c r="G284" s="62"/>
      <c r="H284" s="62"/>
      <c r="I284" s="62"/>
      <c r="J284" s="62"/>
      <c r="K284" s="62"/>
      <c r="L284" s="62"/>
      <c r="M284" s="143"/>
      <c r="N284" s="143">
        <v>1</v>
      </c>
      <c r="O284" s="62"/>
      <c r="P284" s="62"/>
      <c r="Q284" s="62">
        <v>1</v>
      </c>
      <c r="R284" s="62">
        <v>1</v>
      </c>
      <c r="S284" s="62">
        <v>1</v>
      </c>
      <c r="T284" s="62"/>
      <c r="U284" s="62"/>
      <c r="V284" s="183">
        <v>42278</v>
      </c>
      <c r="W284" s="183"/>
      <c r="X284" s="63" t="s">
        <v>518</v>
      </c>
      <c r="Y284" s="63" t="s">
        <v>1441</v>
      </c>
      <c r="Z284" s="63" t="s">
        <v>519</v>
      </c>
      <c r="AA284" s="63" t="s">
        <v>1735</v>
      </c>
      <c r="AB284" s="64" t="s">
        <v>4</v>
      </c>
      <c r="AC284" s="64" t="s">
        <v>1786</v>
      </c>
      <c r="AD284" s="64" t="s">
        <v>6</v>
      </c>
      <c r="AE284" s="64">
        <v>8</v>
      </c>
      <c r="AF284" s="55">
        <v>7.68</v>
      </c>
      <c r="AG284" s="55">
        <v>8.4</v>
      </c>
      <c r="AH284" s="55">
        <v>7.04</v>
      </c>
      <c r="AI284" s="55">
        <v>10</v>
      </c>
    </row>
    <row r="285" spans="2:35" s="2" customFormat="1" ht="18" customHeight="1" x14ac:dyDescent="0.2">
      <c r="B285" s="62">
        <v>1</v>
      </c>
      <c r="C285" s="62">
        <v>1</v>
      </c>
      <c r="D285" s="62">
        <v>1</v>
      </c>
      <c r="E285" s="62">
        <v>1</v>
      </c>
      <c r="F285" s="62"/>
      <c r="G285" s="62"/>
      <c r="H285" s="62"/>
      <c r="I285" s="62"/>
      <c r="J285" s="62"/>
      <c r="K285" s="62"/>
      <c r="L285" s="62"/>
      <c r="M285" s="143"/>
      <c r="N285" s="143">
        <v>1</v>
      </c>
      <c r="O285" s="62"/>
      <c r="P285" s="62"/>
      <c r="Q285" s="62">
        <v>1</v>
      </c>
      <c r="R285" s="62">
        <v>1</v>
      </c>
      <c r="S285" s="62">
        <v>1</v>
      </c>
      <c r="T285" s="62"/>
      <c r="U285" s="62"/>
      <c r="V285" s="183">
        <v>42278</v>
      </c>
      <c r="W285" s="183"/>
      <c r="X285" s="63" t="s">
        <v>520</v>
      </c>
      <c r="Y285" s="63" t="s">
        <v>1442</v>
      </c>
      <c r="Z285" s="63" t="s">
        <v>521</v>
      </c>
      <c r="AA285" s="63" t="s">
        <v>1737</v>
      </c>
      <c r="AB285" s="64" t="s">
        <v>14</v>
      </c>
      <c r="AC285" s="64" t="s">
        <v>1784</v>
      </c>
      <c r="AD285" s="64" t="s">
        <v>15</v>
      </c>
      <c r="AE285" s="64">
        <v>6</v>
      </c>
      <c r="AF285" s="55">
        <v>5.76</v>
      </c>
      <c r="AG285" s="55">
        <v>6.3</v>
      </c>
      <c r="AH285" s="55">
        <v>5</v>
      </c>
      <c r="AI285" s="55">
        <v>8</v>
      </c>
    </row>
    <row r="286" spans="2:35" s="2" customFormat="1" ht="18" customHeight="1" x14ac:dyDescent="0.2">
      <c r="B286" s="62">
        <v>1</v>
      </c>
      <c r="C286" s="62">
        <v>1</v>
      </c>
      <c r="D286" s="62">
        <v>1</v>
      </c>
      <c r="E286" s="62">
        <v>1</v>
      </c>
      <c r="F286" s="62"/>
      <c r="G286" s="62"/>
      <c r="H286" s="62"/>
      <c r="I286" s="62"/>
      <c r="J286" s="62"/>
      <c r="K286" s="62"/>
      <c r="L286" s="62"/>
      <c r="M286" s="143"/>
      <c r="N286" s="143">
        <v>1</v>
      </c>
      <c r="O286" s="62"/>
      <c r="P286" s="62"/>
      <c r="Q286" s="62">
        <v>1</v>
      </c>
      <c r="R286" s="62">
        <v>1</v>
      </c>
      <c r="S286" s="62">
        <v>1</v>
      </c>
      <c r="T286" s="62"/>
      <c r="U286" s="62"/>
      <c r="V286" s="183">
        <v>42278</v>
      </c>
      <c r="W286" s="183"/>
      <c r="X286" s="63" t="s">
        <v>1172</v>
      </c>
      <c r="Y286" s="63" t="s">
        <v>1443</v>
      </c>
      <c r="Z286" s="63" t="s">
        <v>522</v>
      </c>
      <c r="AA286" s="63" t="s">
        <v>1736</v>
      </c>
      <c r="AB286" s="64" t="s">
        <v>14</v>
      </c>
      <c r="AC286" s="64" t="s">
        <v>1784</v>
      </c>
      <c r="AD286" s="64" t="s">
        <v>523</v>
      </c>
      <c r="AE286" s="64">
        <v>3</v>
      </c>
      <c r="AF286" s="55">
        <v>2.88</v>
      </c>
      <c r="AG286" s="55">
        <v>3.15</v>
      </c>
      <c r="AH286" s="55">
        <v>2.64</v>
      </c>
      <c r="AI286" s="55">
        <v>3.84</v>
      </c>
    </row>
    <row r="287" spans="2:35" s="2" customFormat="1" ht="18" customHeight="1" x14ac:dyDescent="0.2">
      <c r="B287" s="62">
        <v>1</v>
      </c>
      <c r="C287" s="62">
        <v>1</v>
      </c>
      <c r="D287" s="62">
        <v>1</v>
      </c>
      <c r="E287" s="62">
        <v>1</v>
      </c>
      <c r="F287" s="62"/>
      <c r="G287" s="62"/>
      <c r="H287" s="62"/>
      <c r="I287" s="62"/>
      <c r="J287" s="62"/>
      <c r="K287" s="62"/>
      <c r="L287" s="62"/>
      <c r="M287" s="143"/>
      <c r="N287" s="143">
        <v>1</v>
      </c>
      <c r="O287" s="62"/>
      <c r="P287" s="62"/>
      <c r="Q287" s="62">
        <v>1</v>
      </c>
      <c r="R287" s="62">
        <v>1</v>
      </c>
      <c r="S287" s="62">
        <v>1</v>
      </c>
      <c r="T287" s="62"/>
      <c r="U287" s="62"/>
      <c r="V287" s="183">
        <v>42278</v>
      </c>
      <c r="W287" s="183"/>
      <c r="X287" s="63" t="s">
        <v>524</v>
      </c>
      <c r="Y287" s="63" t="s">
        <v>1444</v>
      </c>
      <c r="Z287" s="63" t="s">
        <v>525</v>
      </c>
      <c r="AA287" s="63" t="s">
        <v>1735</v>
      </c>
      <c r="AB287" s="64" t="s">
        <v>4</v>
      </c>
      <c r="AC287" s="64" t="s">
        <v>1786</v>
      </c>
      <c r="AD287" s="64" t="s">
        <v>115</v>
      </c>
      <c r="AE287" s="64">
        <v>8</v>
      </c>
      <c r="AF287" s="55">
        <v>7.68</v>
      </c>
      <c r="AG287" s="55">
        <v>8.4</v>
      </c>
      <c r="AH287" s="55">
        <v>7.04</v>
      </c>
      <c r="AI287" s="55">
        <v>10</v>
      </c>
    </row>
    <row r="288" spans="2:35" s="105" customFormat="1" ht="18" customHeight="1" x14ac:dyDescent="0.2">
      <c r="B288" s="62">
        <v>1</v>
      </c>
      <c r="C288" s="62">
        <v>1</v>
      </c>
      <c r="D288" s="62">
        <v>1</v>
      </c>
      <c r="E288" s="62">
        <v>1</v>
      </c>
      <c r="F288" s="62"/>
      <c r="G288" s="62"/>
      <c r="H288" s="62"/>
      <c r="I288" s="62"/>
      <c r="J288" s="62"/>
      <c r="K288" s="62"/>
      <c r="L288" s="62"/>
      <c r="M288" s="143"/>
      <c r="N288" s="143">
        <v>1</v>
      </c>
      <c r="O288" s="62"/>
      <c r="P288" s="62"/>
      <c r="Q288" s="62">
        <v>1</v>
      </c>
      <c r="R288" s="62">
        <v>1</v>
      </c>
      <c r="S288" s="62">
        <v>1</v>
      </c>
      <c r="T288" s="62"/>
      <c r="U288" s="62"/>
      <c r="V288" s="183">
        <v>42278</v>
      </c>
      <c r="W288" s="183"/>
      <c r="X288" s="24" t="s">
        <v>526</v>
      </c>
      <c r="Y288" s="24" t="s">
        <v>1445</v>
      </c>
      <c r="Z288" s="24" t="s">
        <v>527</v>
      </c>
      <c r="AA288" s="24" t="s">
        <v>1736</v>
      </c>
      <c r="AB288" s="62" t="s">
        <v>10</v>
      </c>
      <c r="AC288" s="62" t="s">
        <v>1784</v>
      </c>
      <c r="AD288" s="64" t="s">
        <v>17</v>
      </c>
      <c r="AE288" s="64">
        <v>6</v>
      </c>
      <c r="AF288" s="55">
        <v>5.76</v>
      </c>
      <c r="AG288" s="55">
        <v>6.3</v>
      </c>
      <c r="AH288" s="55">
        <v>5</v>
      </c>
      <c r="AI288" s="55">
        <v>8</v>
      </c>
    </row>
    <row r="289" spans="2:35" s="2" customFormat="1" ht="18" customHeight="1" x14ac:dyDescent="0.2">
      <c r="B289" s="62">
        <v>1</v>
      </c>
      <c r="C289" s="31" t="s">
        <v>904</v>
      </c>
      <c r="D289" s="62"/>
      <c r="E289" s="62"/>
      <c r="F289" s="62"/>
      <c r="G289" s="62"/>
      <c r="H289" s="62"/>
      <c r="I289" s="62"/>
      <c r="J289" s="62"/>
      <c r="K289" s="62"/>
      <c r="L289" s="62"/>
      <c r="M289" s="143"/>
      <c r="N289" s="143">
        <v>1</v>
      </c>
      <c r="O289" s="62"/>
      <c r="P289" s="62"/>
      <c r="Q289" s="62"/>
      <c r="R289" s="62"/>
      <c r="S289" s="62">
        <v>1</v>
      </c>
      <c r="T289" s="62"/>
      <c r="U289" s="62"/>
      <c r="V289" s="183">
        <v>42278</v>
      </c>
      <c r="W289" s="183"/>
      <c r="X289" s="65" t="s">
        <v>528</v>
      </c>
      <c r="Y289" s="65" t="s">
        <v>1447</v>
      </c>
      <c r="Z289" s="65" t="s">
        <v>1150</v>
      </c>
      <c r="AA289" s="65" t="s">
        <v>1736</v>
      </c>
      <c r="AB289" s="25" t="s">
        <v>14</v>
      </c>
      <c r="AC289" s="25" t="s">
        <v>1784</v>
      </c>
      <c r="AD289" s="25"/>
      <c r="AE289" s="25"/>
      <c r="AF289" s="20"/>
      <c r="AG289" s="20"/>
      <c r="AH289" s="20"/>
      <c r="AI289" s="20"/>
    </row>
    <row r="290" spans="2:35" s="2" customFormat="1" ht="18" customHeight="1" x14ac:dyDescent="0.2">
      <c r="B290" s="62"/>
      <c r="C290" s="62">
        <v>1</v>
      </c>
      <c r="D290" s="62">
        <v>1</v>
      </c>
      <c r="E290" s="62">
        <v>1</v>
      </c>
      <c r="F290" s="62"/>
      <c r="G290" s="62"/>
      <c r="H290" s="62"/>
      <c r="I290" s="62"/>
      <c r="J290" s="62"/>
      <c r="K290" s="62"/>
      <c r="L290" s="62"/>
      <c r="M290" s="143"/>
      <c r="N290" s="143"/>
      <c r="O290" s="62"/>
      <c r="P290" s="62">
        <v>1</v>
      </c>
      <c r="Q290" s="62">
        <v>1</v>
      </c>
      <c r="R290" s="62">
        <v>1</v>
      </c>
      <c r="S290" s="62"/>
      <c r="T290" s="62"/>
      <c r="U290" s="62"/>
      <c r="V290" s="183">
        <v>42278</v>
      </c>
      <c r="W290" s="183"/>
      <c r="X290" s="66" t="s">
        <v>529</v>
      </c>
      <c r="Y290" s="66" t="s">
        <v>1446</v>
      </c>
      <c r="Z290" s="66" t="s">
        <v>530</v>
      </c>
      <c r="AA290" s="66" t="s">
        <v>1736</v>
      </c>
      <c r="AB290" s="59" t="s">
        <v>14</v>
      </c>
      <c r="AC290" s="59" t="s">
        <v>1784</v>
      </c>
      <c r="AD290" s="59" t="s">
        <v>41</v>
      </c>
      <c r="AE290" s="59">
        <v>6</v>
      </c>
      <c r="AF290" s="3">
        <v>5.76</v>
      </c>
      <c r="AG290" s="3">
        <v>6.3</v>
      </c>
      <c r="AH290" s="3">
        <v>5</v>
      </c>
      <c r="AI290" s="3">
        <v>8</v>
      </c>
    </row>
    <row r="291" spans="2:35" s="2" customFormat="1" ht="18" customHeight="1" x14ac:dyDescent="0.2">
      <c r="B291" s="62"/>
      <c r="C291" s="62">
        <v>1</v>
      </c>
      <c r="D291" s="62">
        <v>1</v>
      </c>
      <c r="E291" s="62">
        <v>1</v>
      </c>
      <c r="F291" s="62"/>
      <c r="G291" s="62"/>
      <c r="H291" s="62"/>
      <c r="I291" s="62"/>
      <c r="J291" s="62"/>
      <c r="K291" s="62"/>
      <c r="L291" s="62"/>
      <c r="M291" s="143"/>
      <c r="N291" s="143"/>
      <c r="O291" s="62"/>
      <c r="P291" s="62">
        <v>1</v>
      </c>
      <c r="Q291" s="62">
        <v>1</v>
      </c>
      <c r="R291" s="62">
        <v>1</v>
      </c>
      <c r="S291" s="62"/>
      <c r="T291" s="62"/>
      <c r="U291" s="62"/>
      <c r="V291" s="183">
        <v>42278</v>
      </c>
      <c r="W291" s="183"/>
      <c r="X291" s="66" t="s">
        <v>531</v>
      </c>
      <c r="Y291" s="66" t="s">
        <v>1448</v>
      </c>
      <c r="Z291" s="66" t="s">
        <v>532</v>
      </c>
      <c r="AA291" s="66" t="s">
        <v>1736</v>
      </c>
      <c r="AB291" s="59" t="s">
        <v>14</v>
      </c>
      <c r="AC291" s="59" t="s">
        <v>1784</v>
      </c>
      <c r="AD291" s="59" t="s">
        <v>11</v>
      </c>
      <c r="AE291" s="59">
        <v>12</v>
      </c>
      <c r="AF291" s="3">
        <v>11.52</v>
      </c>
      <c r="AG291" s="3">
        <v>12.6</v>
      </c>
      <c r="AH291" s="3">
        <v>10.5</v>
      </c>
      <c r="AI291" s="3">
        <v>15.4</v>
      </c>
    </row>
    <row r="292" spans="2:35" s="2" customFormat="1" ht="18" customHeight="1" x14ac:dyDescent="0.2">
      <c r="B292" s="62"/>
      <c r="C292" s="62">
        <v>1</v>
      </c>
      <c r="D292" s="62">
        <v>1</v>
      </c>
      <c r="E292" s="62">
        <v>1</v>
      </c>
      <c r="F292" s="62"/>
      <c r="G292" s="62"/>
      <c r="H292" s="62"/>
      <c r="I292" s="62"/>
      <c r="J292" s="62"/>
      <c r="K292" s="62"/>
      <c r="L292" s="62"/>
      <c r="M292" s="143"/>
      <c r="N292" s="143"/>
      <c r="O292" s="62"/>
      <c r="P292" s="62">
        <v>1</v>
      </c>
      <c r="Q292" s="62">
        <v>1</v>
      </c>
      <c r="R292" s="62">
        <v>1</v>
      </c>
      <c r="S292" s="62"/>
      <c r="T292" s="62"/>
      <c r="U292" s="62"/>
      <c r="V292" s="183">
        <v>42278</v>
      </c>
      <c r="W292" s="183"/>
      <c r="X292" s="66" t="s">
        <v>1148</v>
      </c>
      <c r="Y292" s="66" t="s">
        <v>1451</v>
      </c>
      <c r="Z292" s="66" t="s">
        <v>1149</v>
      </c>
      <c r="AA292" s="66" t="s">
        <v>1736</v>
      </c>
      <c r="AB292" s="59" t="s">
        <v>10</v>
      </c>
      <c r="AC292" s="59" t="s">
        <v>1784</v>
      </c>
      <c r="AD292" s="59" t="s">
        <v>41</v>
      </c>
      <c r="AE292" s="59">
        <v>6</v>
      </c>
      <c r="AF292" s="3">
        <v>5.76</v>
      </c>
      <c r="AG292" s="3">
        <v>6.3</v>
      </c>
      <c r="AH292" s="3">
        <v>5</v>
      </c>
      <c r="AI292" s="3">
        <v>8</v>
      </c>
    </row>
    <row r="293" spans="2:35" s="2" customFormat="1" ht="18" customHeight="1" x14ac:dyDescent="0.2">
      <c r="B293" s="62">
        <v>1</v>
      </c>
      <c r="C293" s="62">
        <v>1</v>
      </c>
      <c r="D293" s="62">
        <v>1</v>
      </c>
      <c r="E293" s="62">
        <v>1</v>
      </c>
      <c r="F293" s="62"/>
      <c r="G293" s="62"/>
      <c r="H293" s="62"/>
      <c r="I293" s="62"/>
      <c r="J293" s="62"/>
      <c r="K293" s="62"/>
      <c r="L293" s="62"/>
      <c r="M293" s="143"/>
      <c r="N293" s="143">
        <v>1</v>
      </c>
      <c r="O293" s="62"/>
      <c r="P293" s="62"/>
      <c r="Q293" s="62">
        <v>1</v>
      </c>
      <c r="R293" s="62">
        <v>1</v>
      </c>
      <c r="S293" s="62">
        <v>1</v>
      </c>
      <c r="T293" s="62"/>
      <c r="U293" s="62"/>
      <c r="V293" s="183">
        <v>42278</v>
      </c>
      <c r="W293" s="183"/>
      <c r="X293" s="63" t="s">
        <v>1137</v>
      </c>
      <c r="Y293" s="63" t="s">
        <v>1452</v>
      </c>
      <c r="Z293" s="63" t="s">
        <v>1138</v>
      </c>
      <c r="AA293" s="63" t="s">
        <v>1736</v>
      </c>
      <c r="AB293" s="64" t="s">
        <v>10</v>
      </c>
      <c r="AC293" s="167" t="s">
        <v>1139</v>
      </c>
      <c r="AD293" s="64" t="s">
        <v>41</v>
      </c>
      <c r="AE293" s="64">
        <v>6</v>
      </c>
      <c r="AF293" s="55">
        <v>5.76</v>
      </c>
      <c r="AG293" s="55">
        <v>6.3</v>
      </c>
      <c r="AH293" s="55">
        <v>5</v>
      </c>
      <c r="AI293" s="55">
        <v>8</v>
      </c>
    </row>
    <row r="294" spans="2:35" s="2" customFormat="1" ht="18" customHeight="1" x14ac:dyDescent="0.2">
      <c r="B294" s="62">
        <v>1</v>
      </c>
      <c r="C294" s="62">
        <v>1</v>
      </c>
      <c r="D294" s="62">
        <v>1</v>
      </c>
      <c r="E294" s="62">
        <v>1</v>
      </c>
      <c r="F294" s="62">
        <v>1</v>
      </c>
      <c r="G294" s="62"/>
      <c r="H294" s="62"/>
      <c r="I294" s="62"/>
      <c r="J294" s="62"/>
      <c r="K294" s="62"/>
      <c r="L294" s="62"/>
      <c r="M294" s="143"/>
      <c r="N294" s="143"/>
      <c r="O294" s="62">
        <v>1</v>
      </c>
      <c r="P294" s="62"/>
      <c r="Q294" s="62">
        <v>1</v>
      </c>
      <c r="R294" s="62">
        <v>1</v>
      </c>
      <c r="S294" s="62">
        <v>1</v>
      </c>
      <c r="T294" s="62"/>
      <c r="U294" s="62"/>
      <c r="V294" s="183">
        <v>42278</v>
      </c>
      <c r="W294" s="183"/>
      <c r="X294" s="63" t="s">
        <v>533</v>
      </c>
      <c r="Y294" s="63" t="s">
        <v>1450</v>
      </c>
      <c r="Z294" s="63" t="s">
        <v>534</v>
      </c>
      <c r="AA294" s="63" t="s">
        <v>1736</v>
      </c>
      <c r="AB294" s="64" t="s">
        <v>10</v>
      </c>
      <c r="AC294" s="64" t="s">
        <v>1784</v>
      </c>
      <c r="AD294" s="64" t="s">
        <v>940</v>
      </c>
      <c r="AE294" s="64">
        <v>28</v>
      </c>
      <c r="AF294" s="55">
        <v>26.9</v>
      </c>
      <c r="AG294" s="55">
        <v>29.4</v>
      </c>
      <c r="AH294" s="55">
        <v>24.6</v>
      </c>
      <c r="AI294" s="55">
        <v>35.799999999999997</v>
      </c>
    </row>
    <row r="295" spans="2:35" s="2" customFormat="1" ht="18" customHeight="1" x14ac:dyDescent="0.2">
      <c r="B295" s="62">
        <v>1</v>
      </c>
      <c r="C295" s="62">
        <v>1</v>
      </c>
      <c r="D295" s="62">
        <v>1</v>
      </c>
      <c r="E295" s="62">
        <v>1</v>
      </c>
      <c r="F295" s="62"/>
      <c r="G295" s="62"/>
      <c r="H295" s="62"/>
      <c r="I295" s="62"/>
      <c r="J295" s="62"/>
      <c r="K295" s="62"/>
      <c r="L295" s="62"/>
      <c r="M295" s="143"/>
      <c r="N295" s="143">
        <v>1</v>
      </c>
      <c r="O295" s="62"/>
      <c r="P295" s="62"/>
      <c r="Q295" s="62">
        <v>1</v>
      </c>
      <c r="R295" s="62">
        <v>1</v>
      </c>
      <c r="S295" s="62">
        <v>1</v>
      </c>
      <c r="T295" s="62"/>
      <c r="U295" s="62"/>
      <c r="V295" s="183">
        <v>42278</v>
      </c>
      <c r="W295" s="183"/>
      <c r="X295" s="63" t="s">
        <v>535</v>
      </c>
      <c r="Y295" s="63" t="s">
        <v>1621</v>
      </c>
      <c r="Z295" s="63" t="s">
        <v>536</v>
      </c>
      <c r="AA295" s="63" t="s">
        <v>1737</v>
      </c>
      <c r="AB295" s="64" t="s">
        <v>25</v>
      </c>
      <c r="AC295" s="64" t="s">
        <v>1785</v>
      </c>
      <c r="AD295" s="64" t="s">
        <v>78</v>
      </c>
      <c r="AE295" s="64">
        <v>6</v>
      </c>
      <c r="AF295" s="55">
        <v>5.76</v>
      </c>
      <c r="AG295" s="55">
        <v>6.3</v>
      </c>
      <c r="AH295" s="55">
        <v>5</v>
      </c>
      <c r="AI295" s="55">
        <v>8</v>
      </c>
    </row>
    <row r="296" spans="2:35" s="2" customFormat="1" ht="18" customHeight="1" x14ac:dyDescent="0.2">
      <c r="B296" s="62">
        <v>1</v>
      </c>
      <c r="C296" s="31" t="s">
        <v>904</v>
      </c>
      <c r="D296" s="62"/>
      <c r="E296" s="62"/>
      <c r="F296" s="62"/>
      <c r="G296" s="62"/>
      <c r="H296" s="62"/>
      <c r="I296" s="62"/>
      <c r="J296" s="62"/>
      <c r="K296" s="62"/>
      <c r="L296" s="62"/>
      <c r="M296" s="143"/>
      <c r="N296" s="143">
        <v>1</v>
      </c>
      <c r="O296" s="62"/>
      <c r="P296" s="62"/>
      <c r="Q296" s="62"/>
      <c r="R296" s="62"/>
      <c r="S296" s="62">
        <v>1</v>
      </c>
      <c r="T296" s="62"/>
      <c r="U296" s="62"/>
      <c r="V296" s="183">
        <v>42278</v>
      </c>
      <c r="W296" s="183"/>
      <c r="X296" s="65" t="s">
        <v>537</v>
      </c>
      <c r="Y296" s="65" t="s">
        <v>1459</v>
      </c>
      <c r="Z296" s="65" t="s">
        <v>966</v>
      </c>
      <c r="AA296" s="65" t="s">
        <v>1737</v>
      </c>
      <c r="AB296" s="25" t="s">
        <v>25</v>
      </c>
      <c r="AC296" s="25" t="s">
        <v>1785</v>
      </c>
      <c r="AD296" s="25"/>
      <c r="AE296" s="25"/>
      <c r="AF296" s="20"/>
      <c r="AG296" s="20"/>
      <c r="AH296" s="20"/>
      <c r="AI296" s="20"/>
    </row>
    <row r="297" spans="2:35" s="2" customFormat="1" ht="18" customHeight="1" x14ac:dyDescent="0.2">
      <c r="B297" s="62"/>
      <c r="C297" s="62">
        <v>1</v>
      </c>
      <c r="D297" s="62">
        <v>1</v>
      </c>
      <c r="E297" s="62">
        <v>1</v>
      </c>
      <c r="F297" s="62"/>
      <c r="G297" s="62"/>
      <c r="H297" s="62"/>
      <c r="I297" s="62"/>
      <c r="J297" s="62"/>
      <c r="K297" s="62"/>
      <c r="L297" s="62"/>
      <c r="M297" s="143"/>
      <c r="N297" s="143"/>
      <c r="O297" s="62"/>
      <c r="P297" s="62">
        <v>1</v>
      </c>
      <c r="Q297" s="62">
        <v>1</v>
      </c>
      <c r="R297" s="62">
        <v>1</v>
      </c>
      <c r="S297" s="62"/>
      <c r="T297" s="62"/>
      <c r="U297" s="62"/>
      <c r="V297" s="183">
        <v>42278</v>
      </c>
      <c r="W297" s="183"/>
      <c r="X297" s="66" t="s">
        <v>538</v>
      </c>
      <c r="Y297" s="66" t="s">
        <v>1458</v>
      </c>
      <c r="Z297" s="66" t="s">
        <v>968</v>
      </c>
      <c r="AA297" s="66" t="s">
        <v>1737</v>
      </c>
      <c r="AB297" s="59" t="s">
        <v>25</v>
      </c>
      <c r="AC297" s="59" t="s">
        <v>1785</v>
      </c>
      <c r="AD297" s="59" t="s">
        <v>15</v>
      </c>
      <c r="AE297" s="59">
        <v>3</v>
      </c>
      <c r="AF297" s="3">
        <v>2.88</v>
      </c>
      <c r="AG297" s="3">
        <v>3.15</v>
      </c>
      <c r="AH297" s="3">
        <v>2.64</v>
      </c>
      <c r="AI297" s="3">
        <v>3.84</v>
      </c>
    </row>
    <row r="298" spans="2:35" s="2" customFormat="1" ht="18" customHeight="1" x14ac:dyDescent="0.2">
      <c r="B298" s="62"/>
      <c r="C298" s="62">
        <v>1</v>
      </c>
      <c r="D298" s="62">
        <v>1</v>
      </c>
      <c r="E298" s="62">
        <v>1</v>
      </c>
      <c r="F298" s="62"/>
      <c r="G298" s="62"/>
      <c r="H298" s="62"/>
      <c r="I298" s="62"/>
      <c r="J298" s="62"/>
      <c r="K298" s="62"/>
      <c r="L298" s="62"/>
      <c r="M298" s="143"/>
      <c r="N298" s="143"/>
      <c r="O298" s="62"/>
      <c r="P298" s="62">
        <v>1</v>
      </c>
      <c r="Q298" s="62">
        <v>1</v>
      </c>
      <c r="R298" s="62">
        <v>1</v>
      </c>
      <c r="S298" s="62"/>
      <c r="T298" s="62"/>
      <c r="U298" s="62"/>
      <c r="V298" s="183">
        <v>42278</v>
      </c>
      <c r="W298" s="183"/>
      <c r="X298" s="66" t="s">
        <v>539</v>
      </c>
      <c r="Y298" s="66" t="s">
        <v>1460</v>
      </c>
      <c r="Z298" s="66" t="s">
        <v>969</v>
      </c>
      <c r="AA298" s="66" t="s">
        <v>1737</v>
      </c>
      <c r="AB298" s="59" t="s">
        <v>25</v>
      </c>
      <c r="AC298" s="59" t="s">
        <v>1785</v>
      </c>
      <c r="AD298" s="59" t="s">
        <v>540</v>
      </c>
      <c r="AE298" s="59">
        <v>5.6</v>
      </c>
      <c r="AF298" s="3">
        <v>5.38</v>
      </c>
      <c r="AG298" s="3">
        <v>5.88</v>
      </c>
      <c r="AH298" s="3">
        <v>4.93</v>
      </c>
      <c r="AI298" s="3">
        <v>7.5</v>
      </c>
    </row>
    <row r="299" spans="2:35" s="2" customFormat="1" ht="18" customHeight="1" x14ac:dyDescent="0.2">
      <c r="B299" s="62">
        <v>1</v>
      </c>
      <c r="C299" s="62">
        <v>1</v>
      </c>
      <c r="D299" s="62">
        <v>1</v>
      </c>
      <c r="E299" s="62"/>
      <c r="F299" s="62"/>
      <c r="G299" s="62"/>
      <c r="H299" s="62">
        <v>1</v>
      </c>
      <c r="I299" s="62"/>
      <c r="J299" s="62"/>
      <c r="K299" s="62"/>
      <c r="L299" s="62"/>
      <c r="M299" s="143"/>
      <c r="N299" s="143"/>
      <c r="O299" s="62">
        <v>1</v>
      </c>
      <c r="P299" s="62"/>
      <c r="Q299" s="62">
        <v>1</v>
      </c>
      <c r="R299" s="62">
        <v>1</v>
      </c>
      <c r="S299" s="62"/>
      <c r="T299" s="62">
        <v>1</v>
      </c>
      <c r="U299" s="62"/>
      <c r="V299" s="183">
        <v>42278</v>
      </c>
      <c r="W299" s="183"/>
      <c r="X299" s="63" t="s">
        <v>541</v>
      </c>
      <c r="Y299" s="63" t="s">
        <v>1461</v>
      </c>
      <c r="Z299" s="63" t="s">
        <v>967</v>
      </c>
      <c r="AA299" s="63" t="s">
        <v>1737</v>
      </c>
      <c r="AB299" s="64" t="s">
        <v>25</v>
      </c>
      <c r="AC299" s="29" t="s">
        <v>958</v>
      </c>
      <c r="AD299" s="64" t="s">
        <v>542</v>
      </c>
      <c r="AE299" s="64">
        <v>5.6</v>
      </c>
      <c r="AF299" s="55">
        <v>5.4</v>
      </c>
      <c r="AG299" s="55">
        <v>5.9</v>
      </c>
      <c r="AH299" s="55">
        <v>4.9000000000000004</v>
      </c>
      <c r="AI299" s="55">
        <v>7.5</v>
      </c>
    </row>
    <row r="300" spans="2:35" s="2" customFormat="1" ht="18" customHeight="1" x14ac:dyDescent="0.2">
      <c r="B300" s="62">
        <v>1</v>
      </c>
      <c r="C300" s="62">
        <v>1</v>
      </c>
      <c r="D300" s="62">
        <v>1</v>
      </c>
      <c r="E300" s="62"/>
      <c r="F300" s="62"/>
      <c r="G300" s="62"/>
      <c r="H300" s="62">
        <v>1</v>
      </c>
      <c r="I300" s="62"/>
      <c r="J300" s="62"/>
      <c r="K300" s="62"/>
      <c r="L300" s="62"/>
      <c r="M300" s="143"/>
      <c r="N300" s="143"/>
      <c r="O300" s="62">
        <v>1</v>
      </c>
      <c r="P300" s="62"/>
      <c r="Q300" s="62">
        <v>1</v>
      </c>
      <c r="R300" s="62">
        <v>1</v>
      </c>
      <c r="S300" s="62"/>
      <c r="T300" s="62">
        <v>1</v>
      </c>
      <c r="U300" s="62"/>
      <c r="V300" s="183">
        <v>42278</v>
      </c>
      <c r="W300" s="183"/>
      <c r="X300" s="63" t="s">
        <v>543</v>
      </c>
      <c r="Y300" s="63" t="s">
        <v>1462</v>
      </c>
      <c r="Z300" s="63" t="s">
        <v>544</v>
      </c>
      <c r="AA300" s="63" t="s">
        <v>1737</v>
      </c>
      <c r="AB300" s="64" t="s">
        <v>25</v>
      </c>
      <c r="AC300" s="29" t="s">
        <v>1122</v>
      </c>
      <c r="AD300" s="64" t="s">
        <v>7</v>
      </c>
      <c r="AE300" s="64">
        <v>5.6</v>
      </c>
      <c r="AF300" s="55">
        <v>5.4</v>
      </c>
      <c r="AG300" s="55">
        <v>5.9</v>
      </c>
      <c r="AH300" s="55">
        <v>4.9000000000000004</v>
      </c>
      <c r="AI300" s="55">
        <v>7.5</v>
      </c>
    </row>
    <row r="301" spans="2:35" s="2" customFormat="1" ht="18" customHeight="1" x14ac:dyDescent="0.2">
      <c r="B301" s="62">
        <v>1</v>
      </c>
      <c r="C301" s="31" t="s">
        <v>904</v>
      </c>
      <c r="D301" s="62"/>
      <c r="E301" s="62"/>
      <c r="F301" s="62"/>
      <c r="G301" s="62"/>
      <c r="H301" s="62"/>
      <c r="I301" s="62"/>
      <c r="J301" s="62"/>
      <c r="K301" s="62"/>
      <c r="L301" s="62"/>
      <c r="M301" s="143"/>
      <c r="N301" s="143">
        <v>1</v>
      </c>
      <c r="O301" s="62"/>
      <c r="P301" s="62"/>
      <c r="Q301" s="62"/>
      <c r="R301" s="62"/>
      <c r="S301" s="62">
        <v>1</v>
      </c>
      <c r="T301" s="62"/>
      <c r="U301" s="62"/>
      <c r="V301" s="183">
        <v>42278</v>
      </c>
      <c r="W301" s="183"/>
      <c r="X301" s="65" t="s">
        <v>545</v>
      </c>
      <c r="Y301" s="65" t="s">
        <v>1623</v>
      </c>
      <c r="Z301" s="65" t="s">
        <v>546</v>
      </c>
      <c r="AA301" s="65" t="s">
        <v>1736</v>
      </c>
      <c r="AB301" s="25" t="s">
        <v>10</v>
      </c>
      <c r="AC301" s="25" t="s">
        <v>1784</v>
      </c>
      <c r="AD301" s="25"/>
      <c r="AE301" s="25"/>
      <c r="AF301" s="20"/>
      <c r="AG301" s="20"/>
      <c r="AH301" s="20"/>
      <c r="AI301" s="20"/>
    </row>
    <row r="302" spans="2:35" s="2" customFormat="1" ht="18" customHeight="1" x14ac:dyDescent="0.2">
      <c r="B302" s="62"/>
      <c r="C302" s="62">
        <v>1</v>
      </c>
      <c r="D302" s="62">
        <v>1</v>
      </c>
      <c r="E302" s="62">
        <v>1</v>
      </c>
      <c r="F302" s="62"/>
      <c r="G302" s="62"/>
      <c r="H302" s="62"/>
      <c r="I302" s="62"/>
      <c r="J302" s="62"/>
      <c r="K302" s="62"/>
      <c r="L302" s="62"/>
      <c r="M302" s="143"/>
      <c r="N302" s="143"/>
      <c r="O302" s="62"/>
      <c r="P302" s="62">
        <v>1</v>
      </c>
      <c r="Q302" s="62">
        <v>1</v>
      </c>
      <c r="R302" s="62">
        <v>1</v>
      </c>
      <c r="S302" s="62"/>
      <c r="T302" s="62"/>
      <c r="U302" s="62"/>
      <c r="V302" s="183">
        <v>42278</v>
      </c>
      <c r="W302" s="183"/>
      <c r="X302" s="66" t="s">
        <v>547</v>
      </c>
      <c r="Y302" s="66" t="s">
        <v>1622</v>
      </c>
      <c r="Z302" s="66" t="s">
        <v>548</v>
      </c>
      <c r="AA302" s="66" t="s">
        <v>1736</v>
      </c>
      <c r="AB302" s="59" t="s">
        <v>10</v>
      </c>
      <c r="AC302" s="59" t="s">
        <v>1784</v>
      </c>
      <c r="AD302" s="59" t="s">
        <v>17</v>
      </c>
      <c r="AE302" s="59">
        <v>5</v>
      </c>
      <c r="AF302" s="3">
        <v>4.8</v>
      </c>
      <c r="AG302" s="3">
        <v>5.25</v>
      </c>
      <c r="AH302" s="3">
        <v>4.4000000000000004</v>
      </c>
      <c r="AI302" s="3">
        <v>6.4</v>
      </c>
    </row>
    <row r="303" spans="2:35" s="2" customFormat="1" ht="18" customHeight="1" x14ac:dyDescent="0.2">
      <c r="B303" s="62"/>
      <c r="C303" s="62">
        <v>1</v>
      </c>
      <c r="D303" s="62">
        <v>1</v>
      </c>
      <c r="E303" s="62">
        <v>1</v>
      </c>
      <c r="F303" s="62"/>
      <c r="G303" s="62"/>
      <c r="H303" s="62"/>
      <c r="I303" s="62"/>
      <c r="J303" s="62"/>
      <c r="K303" s="62"/>
      <c r="L303" s="62"/>
      <c r="M303" s="143"/>
      <c r="N303" s="143"/>
      <c r="O303" s="62"/>
      <c r="P303" s="62">
        <v>1</v>
      </c>
      <c r="Q303" s="62">
        <v>1</v>
      </c>
      <c r="R303" s="62">
        <v>1</v>
      </c>
      <c r="S303" s="62"/>
      <c r="T303" s="62"/>
      <c r="U303" s="62"/>
      <c r="V303" s="183">
        <v>42278</v>
      </c>
      <c r="W303" s="183"/>
      <c r="X303" s="66" t="s">
        <v>549</v>
      </c>
      <c r="Y303" s="66" t="s">
        <v>1624</v>
      </c>
      <c r="Z303" s="66" t="s">
        <v>550</v>
      </c>
      <c r="AA303" s="66" t="s">
        <v>1736</v>
      </c>
      <c r="AB303" s="59" t="s">
        <v>10</v>
      </c>
      <c r="AC303" s="59" t="s">
        <v>1784</v>
      </c>
      <c r="AD303" s="59" t="s">
        <v>6</v>
      </c>
      <c r="AE303" s="59">
        <v>8</v>
      </c>
      <c r="AF303" s="3">
        <v>7.68</v>
      </c>
      <c r="AG303" s="3">
        <v>8.4</v>
      </c>
      <c r="AH303" s="3">
        <v>7.04</v>
      </c>
      <c r="AI303" s="3">
        <v>10</v>
      </c>
    </row>
    <row r="304" spans="2:35" s="2" customFormat="1" ht="18" customHeight="1" x14ac:dyDescent="0.2">
      <c r="B304" s="62">
        <v>1</v>
      </c>
      <c r="C304" s="62">
        <v>1</v>
      </c>
      <c r="D304" s="62">
        <v>1</v>
      </c>
      <c r="E304" s="62">
        <v>1</v>
      </c>
      <c r="F304" s="62"/>
      <c r="G304" s="62"/>
      <c r="H304" s="62"/>
      <c r="I304" s="62"/>
      <c r="J304" s="62"/>
      <c r="K304" s="62"/>
      <c r="L304" s="62"/>
      <c r="M304" s="143"/>
      <c r="N304" s="143">
        <v>1</v>
      </c>
      <c r="O304" s="62"/>
      <c r="P304" s="62"/>
      <c r="Q304" s="62">
        <v>1</v>
      </c>
      <c r="R304" s="62">
        <v>1</v>
      </c>
      <c r="S304" s="62">
        <v>1</v>
      </c>
      <c r="T304" s="62"/>
      <c r="U304" s="62"/>
      <c r="V304" s="183">
        <v>42278</v>
      </c>
      <c r="W304" s="183"/>
      <c r="X304" s="63" t="s">
        <v>551</v>
      </c>
      <c r="Y304" s="63" t="s">
        <v>1625</v>
      </c>
      <c r="Z304" s="63" t="s">
        <v>552</v>
      </c>
      <c r="AA304" s="63" t="s">
        <v>1736</v>
      </c>
      <c r="AB304" s="64" t="s">
        <v>10</v>
      </c>
      <c r="AC304" s="64" t="s">
        <v>1764</v>
      </c>
      <c r="AD304" s="29" t="s">
        <v>939</v>
      </c>
      <c r="AE304" s="64">
        <v>16</v>
      </c>
      <c r="AF304" s="55">
        <v>15.4</v>
      </c>
      <c r="AG304" s="55">
        <v>16.8</v>
      </c>
      <c r="AH304" s="55">
        <v>14.1</v>
      </c>
      <c r="AI304" s="55">
        <v>20.5</v>
      </c>
    </row>
    <row r="305" spans="2:35" s="2" customFormat="1" ht="18" customHeight="1" x14ac:dyDescent="0.2">
      <c r="B305" s="62">
        <v>1</v>
      </c>
      <c r="C305" s="62">
        <v>1</v>
      </c>
      <c r="D305" s="62">
        <v>1</v>
      </c>
      <c r="E305" s="62">
        <v>1</v>
      </c>
      <c r="F305" s="62"/>
      <c r="G305" s="62"/>
      <c r="H305" s="62"/>
      <c r="I305" s="62"/>
      <c r="J305" s="62"/>
      <c r="K305" s="62"/>
      <c r="L305" s="62"/>
      <c r="M305" s="143"/>
      <c r="N305" s="143">
        <v>1</v>
      </c>
      <c r="O305" s="62"/>
      <c r="P305" s="62"/>
      <c r="Q305" s="62">
        <v>1</v>
      </c>
      <c r="R305" s="62">
        <v>1</v>
      </c>
      <c r="S305" s="62">
        <v>1</v>
      </c>
      <c r="T305" s="62"/>
      <c r="U305" s="62"/>
      <c r="V305" s="183">
        <v>42278</v>
      </c>
      <c r="W305" s="183"/>
      <c r="X305" s="63" t="s">
        <v>553</v>
      </c>
      <c r="Y305" s="63" t="s">
        <v>1628</v>
      </c>
      <c r="Z305" s="63" t="s">
        <v>554</v>
      </c>
      <c r="AA305" s="63" t="s">
        <v>1737</v>
      </c>
      <c r="AB305" s="64" t="s">
        <v>25</v>
      </c>
      <c r="AC305" s="64" t="s">
        <v>1784</v>
      </c>
      <c r="AD305" s="64" t="s">
        <v>11</v>
      </c>
      <c r="AE305" s="64">
        <v>8</v>
      </c>
      <c r="AF305" s="55">
        <v>7.68</v>
      </c>
      <c r="AG305" s="55">
        <v>8.4</v>
      </c>
      <c r="AH305" s="55">
        <v>7.04</v>
      </c>
      <c r="AI305" s="55">
        <v>10</v>
      </c>
    </row>
    <row r="306" spans="2:35" s="2" customFormat="1" ht="18" customHeight="1" x14ac:dyDescent="0.2">
      <c r="B306" s="62">
        <v>1</v>
      </c>
      <c r="C306" s="62">
        <v>1</v>
      </c>
      <c r="D306" s="62">
        <v>1</v>
      </c>
      <c r="E306" s="62">
        <v>1</v>
      </c>
      <c r="F306" s="62"/>
      <c r="G306" s="62"/>
      <c r="H306" s="62"/>
      <c r="I306" s="62"/>
      <c r="J306" s="62"/>
      <c r="K306" s="62"/>
      <c r="L306" s="62"/>
      <c r="M306" s="143"/>
      <c r="N306" s="143">
        <v>1</v>
      </c>
      <c r="O306" s="62"/>
      <c r="P306" s="62"/>
      <c r="Q306" s="62">
        <v>1</v>
      </c>
      <c r="R306" s="62">
        <v>1</v>
      </c>
      <c r="S306" s="62">
        <v>1</v>
      </c>
      <c r="T306" s="62"/>
      <c r="U306" s="62"/>
      <c r="V306" s="183">
        <v>42278</v>
      </c>
      <c r="W306" s="183"/>
      <c r="X306" s="63" t="s">
        <v>555</v>
      </c>
      <c r="Y306" s="63" t="s">
        <v>1626</v>
      </c>
      <c r="Z306" s="63" t="s">
        <v>556</v>
      </c>
      <c r="AA306" s="63" t="s">
        <v>1736</v>
      </c>
      <c r="AB306" s="64" t="s">
        <v>14</v>
      </c>
      <c r="AC306" s="64" t="s">
        <v>1784</v>
      </c>
      <c r="AD306" s="64" t="s">
        <v>56</v>
      </c>
      <c r="AE306" s="64">
        <v>6</v>
      </c>
      <c r="AF306" s="55">
        <v>5.76</v>
      </c>
      <c r="AG306" s="55">
        <v>6.3</v>
      </c>
      <c r="AH306" s="55">
        <v>5</v>
      </c>
      <c r="AI306" s="55">
        <v>8</v>
      </c>
    </row>
    <row r="307" spans="2:35" s="2" customFormat="1" ht="18" customHeight="1" x14ac:dyDescent="0.2">
      <c r="B307" s="62">
        <v>1</v>
      </c>
      <c r="C307" s="62">
        <v>1</v>
      </c>
      <c r="D307" s="62">
        <v>1</v>
      </c>
      <c r="E307" s="62">
        <v>1</v>
      </c>
      <c r="F307" s="62"/>
      <c r="G307" s="62"/>
      <c r="H307" s="62"/>
      <c r="I307" s="62"/>
      <c r="J307" s="62"/>
      <c r="K307" s="62"/>
      <c r="L307" s="62"/>
      <c r="M307" s="143"/>
      <c r="N307" s="143">
        <v>1</v>
      </c>
      <c r="O307" s="62"/>
      <c r="P307" s="62"/>
      <c r="Q307" s="62">
        <v>1</v>
      </c>
      <c r="R307" s="62">
        <v>1</v>
      </c>
      <c r="S307" s="62">
        <v>1</v>
      </c>
      <c r="T307" s="62"/>
      <c r="U307" s="62"/>
      <c r="V307" s="183">
        <v>42278</v>
      </c>
      <c r="W307" s="183"/>
      <c r="X307" s="63" t="s">
        <v>557</v>
      </c>
      <c r="Y307" s="63" t="s">
        <v>1629</v>
      </c>
      <c r="Z307" s="63" t="s">
        <v>558</v>
      </c>
      <c r="AA307" s="63" t="s">
        <v>1735</v>
      </c>
      <c r="AB307" s="64" t="s">
        <v>33</v>
      </c>
      <c r="AC307" s="64" t="s">
        <v>1772</v>
      </c>
      <c r="AD307" s="64" t="s">
        <v>78</v>
      </c>
      <c r="AE307" s="64">
        <v>8</v>
      </c>
      <c r="AF307" s="55">
        <v>7.68</v>
      </c>
      <c r="AG307" s="55">
        <v>8.4</v>
      </c>
      <c r="AH307" s="55">
        <v>7.04</v>
      </c>
      <c r="AI307" s="55">
        <v>10.24</v>
      </c>
    </row>
    <row r="308" spans="2:35" s="2" customFormat="1" ht="18" customHeight="1" x14ac:dyDescent="0.2">
      <c r="B308" s="62">
        <v>1</v>
      </c>
      <c r="C308" s="62">
        <v>1</v>
      </c>
      <c r="D308" s="62">
        <v>1</v>
      </c>
      <c r="E308" s="62">
        <v>1</v>
      </c>
      <c r="F308" s="62"/>
      <c r="G308" s="62"/>
      <c r="H308" s="62"/>
      <c r="I308" s="62"/>
      <c r="J308" s="62"/>
      <c r="K308" s="62"/>
      <c r="L308" s="62"/>
      <c r="M308" s="143"/>
      <c r="N308" s="143">
        <v>1</v>
      </c>
      <c r="O308" s="62"/>
      <c r="P308" s="62"/>
      <c r="Q308" s="62">
        <v>1</v>
      </c>
      <c r="R308" s="62">
        <v>1</v>
      </c>
      <c r="S308" s="62">
        <v>1</v>
      </c>
      <c r="T308" s="62"/>
      <c r="U308" s="62"/>
      <c r="V308" s="183">
        <v>42278</v>
      </c>
      <c r="W308" s="183"/>
      <c r="X308" s="63" t="s">
        <v>559</v>
      </c>
      <c r="Y308" s="63" t="s">
        <v>1630</v>
      </c>
      <c r="Z308" s="63" t="s">
        <v>560</v>
      </c>
      <c r="AA308" s="63" t="s">
        <v>1735</v>
      </c>
      <c r="AB308" s="64" t="s">
        <v>33</v>
      </c>
      <c r="AC308" s="64" t="s">
        <v>1026</v>
      </c>
      <c r="AD308" s="64" t="s">
        <v>561</v>
      </c>
      <c r="AE308" s="64">
        <v>6</v>
      </c>
      <c r="AF308" s="55">
        <v>5.76</v>
      </c>
      <c r="AG308" s="55">
        <v>6.3</v>
      </c>
      <c r="AH308" s="55">
        <v>5</v>
      </c>
      <c r="AI308" s="55">
        <v>8</v>
      </c>
    </row>
    <row r="309" spans="2:35" s="2" customFormat="1" ht="18" customHeight="1" x14ac:dyDescent="0.2">
      <c r="B309" s="62">
        <v>1</v>
      </c>
      <c r="C309" s="62">
        <v>1</v>
      </c>
      <c r="D309" s="62">
        <v>1</v>
      </c>
      <c r="E309" s="62"/>
      <c r="F309" s="62"/>
      <c r="G309" s="62"/>
      <c r="H309" s="62">
        <v>1</v>
      </c>
      <c r="I309" s="62"/>
      <c r="J309" s="62"/>
      <c r="K309" s="62"/>
      <c r="L309" s="62"/>
      <c r="M309" s="143"/>
      <c r="N309" s="143"/>
      <c r="O309" s="62">
        <v>1</v>
      </c>
      <c r="P309" s="62"/>
      <c r="Q309" s="62">
        <v>1</v>
      </c>
      <c r="R309" s="62">
        <v>1</v>
      </c>
      <c r="S309" s="62"/>
      <c r="T309" s="62">
        <v>1</v>
      </c>
      <c r="U309" s="62"/>
      <c r="V309" s="183">
        <v>42278</v>
      </c>
      <c r="W309" s="183"/>
      <c r="X309" s="106" t="s">
        <v>889</v>
      </c>
      <c r="Y309" s="106" t="s">
        <v>1627</v>
      </c>
      <c r="Z309" s="24" t="s">
        <v>890</v>
      </c>
      <c r="AA309" s="24" t="s">
        <v>1735</v>
      </c>
      <c r="AB309" s="62" t="s">
        <v>4</v>
      </c>
      <c r="AC309" s="32" t="s">
        <v>953</v>
      </c>
      <c r="AD309" s="95" t="s">
        <v>891</v>
      </c>
      <c r="AE309" s="95" t="s">
        <v>1089</v>
      </c>
      <c r="AF309" s="111">
        <v>20</v>
      </c>
      <c r="AG309" s="108">
        <v>42</v>
      </c>
      <c r="AH309" s="111">
        <v>20</v>
      </c>
      <c r="AI309" s="108">
        <v>46</v>
      </c>
    </row>
    <row r="310" spans="2:35" s="2" customFormat="1" ht="18" customHeight="1" x14ac:dyDescent="0.2">
      <c r="B310" s="62">
        <v>1</v>
      </c>
      <c r="C310" s="62">
        <v>1</v>
      </c>
      <c r="D310" s="62">
        <v>1</v>
      </c>
      <c r="E310" s="62">
        <v>1</v>
      </c>
      <c r="F310" s="62"/>
      <c r="G310" s="62"/>
      <c r="H310" s="62"/>
      <c r="I310" s="62"/>
      <c r="J310" s="62"/>
      <c r="K310" s="62"/>
      <c r="L310" s="62"/>
      <c r="M310" s="143"/>
      <c r="N310" s="143">
        <v>1</v>
      </c>
      <c r="O310" s="62"/>
      <c r="P310" s="62"/>
      <c r="Q310" s="62">
        <v>1</v>
      </c>
      <c r="R310" s="62">
        <v>1</v>
      </c>
      <c r="S310" s="62">
        <v>1</v>
      </c>
      <c r="T310" s="62"/>
      <c r="U310" s="62"/>
      <c r="V310" s="183">
        <v>42278</v>
      </c>
      <c r="W310" s="183"/>
      <c r="X310" s="63" t="s">
        <v>562</v>
      </c>
      <c r="Y310" s="63" t="s">
        <v>1471</v>
      </c>
      <c r="Z310" s="63" t="s">
        <v>563</v>
      </c>
      <c r="AA310" s="63" t="s">
        <v>1737</v>
      </c>
      <c r="AB310" s="64" t="s">
        <v>25</v>
      </c>
      <c r="AC310" s="64" t="s">
        <v>1785</v>
      </c>
      <c r="AD310" s="64" t="s">
        <v>152</v>
      </c>
      <c r="AE310" s="64">
        <v>4.5</v>
      </c>
      <c r="AF310" s="55">
        <v>4.32</v>
      </c>
      <c r="AG310" s="55">
        <v>4.7300000000000004</v>
      </c>
      <c r="AH310" s="55">
        <v>3.96</v>
      </c>
      <c r="AI310" s="55">
        <v>5.76</v>
      </c>
    </row>
    <row r="311" spans="2:35" s="2" customFormat="1" ht="18" customHeight="1" x14ac:dyDescent="0.2">
      <c r="B311" s="62">
        <v>1</v>
      </c>
      <c r="C311" s="62">
        <v>1</v>
      </c>
      <c r="D311" s="62">
        <v>1</v>
      </c>
      <c r="E311" s="62">
        <v>1</v>
      </c>
      <c r="F311" s="62"/>
      <c r="G311" s="62"/>
      <c r="H311" s="62"/>
      <c r="I311" s="62"/>
      <c r="J311" s="62"/>
      <c r="K311" s="62"/>
      <c r="L311" s="62"/>
      <c r="M311" s="143"/>
      <c r="N311" s="143">
        <v>1</v>
      </c>
      <c r="O311" s="62"/>
      <c r="P311" s="62"/>
      <c r="Q311" s="62">
        <v>1</v>
      </c>
      <c r="R311" s="62">
        <v>1</v>
      </c>
      <c r="S311" s="62">
        <v>1</v>
      </c>
      <c r="T311" s="62"/>
      <c r="U311" s="62"/>
      <c r="V311" s="183">
        <v>42278</v>
      </c>
      <c r="W311" s="183"/>
      <c r="X311" s="63" t="s">
        <v>564</v>
      </c>
      <c r="Y311" s="63" t="s">
        <v>1463</v>
      </c>
      <c r="Z311" s="63" t="s">
        <v>565</v>
      </c>
      <c r="AA311" s="63" t="s">
        <v>1737</v>
      </c>
      <c r="AB311" s="64" t="s">
        <v>25</v>
      </c>
      <c r="AC311" s="64" t="s">
        <v>1025</v>
      </c>
      <c r="AD311" s="64" t="s">
        <v>28</v>
      </c>
      <c r="AE311" s="64">
        <v>6</v>
      </c>
      <c r="AF311" s="55">
        <v>5.76</v>
      </c>
      <c r="AG311" s="55">
        <v>6.3</v>
      </c>
      <c r="AH311" s="55">
        <v>5</v>
      </c>
      <c r="AI311" s="55">
        <v>8</v>
      </c>
    </row>
    <row r="312" spans="2:35" s="2" customFormat="1" ht="18" customHeight="1" x14ac:dyDescent="0.2">
      <c r="B312" s="62">
        <v>1</v>
      </c>
      <c r="C312" s="62">
        <v>1</v>
      </c>
      <c r="D312" s="62">
        <v>1</v>
      </c>
      <c r="E312" s="62">
        <v>1</v>
      </c>
      <c r="F312" s="62"/>
      <c r="G312" s="62"/>
      <c r="H312" s="62"/>
      <c r="I312" s="62"/>
      <c r="J312" s="62"/>
      <c r="K312" s="62"/>
      <c r="L312" s="62"/>
      <c r="M312" s="143"/>
      <c r="N312" s="143">
        <v>1</v>
      </c>
      <c r="O312" s="62"/>
      <c r="P312" s="62"/>
      <c r="Q312" s="62">
        <v>1</v>
      </c>
      <c r="R312" s="62">
        <v>1</v>
      </c>
      <c r="S312" s="62">
        <v>1</v>
      </c>
      <c r="T312" s="62"/>
      <c r="U312" s="62"/>
      <c r="V312" s="183">
        <v>42278</v>
      </c>
      <c r="W312" s="183"/>
      <c r="X312" s="63" t="s">
        <v>566</v>
      </c>
      <c r="Y312" s="63" t="s">
        <v>1472</v>
      </c>
      <c r="Z312" s="63" t="s">
        <v>567</v>
      </c>
      <c r="AA312" s="63" t="s">
        <v>1735</v>
      </c>
      <c r="AB312" s="64" t="s">
        <v>4</v>
      </c>
      <c r="AC312" s="64" t="s">
        <v>1026</v>
      </c>
      <c r="AD312" s="64" t="s">
        <v>56</v>
      </c>
      <c r="AE312" s="64">
        <v>20</v>
      </c>
      <c r="AF312" s="55">
        <v>19.2</v>
      </c>
      <c r="AG312" s="55">
        <v>21</v>
      </c>
      <c r="AH312" s="55">
        <v>17.600000000000001</v>
      </c>
      <c r="AI312" s="55">
        <v>25</v>
      </c>
    </row>
    <row r="313" spans="2:35" s="2" customFormat="1" ht="18" customHeight="1" x14ac:dyDescent="0.2">
      <c r="B313" s="62">
        <v>1</v>
      </c>
      <c r="C313" s="62">
        <v>1</v>
      </c>
      <c r="D313" s="62">
        <v>1</v>
      </c>
      <c r="E313" s="62">
        <v>1</v>
      </c>
      <c r="F313" s="62"/>
      <c r="G313" s="62"/>
      <c r="H313" s="62"/>
      <c r="I313" s="62"/>
      <c r="J313" s="62"/>
      <c r="K313" s="62"/>
      <c r="L313" s="62"/>
      <c r="M313" s="143"/>
      <c r="N313" s="143">
        <v>1</v>
      </c>
      <c r="O313" s="62"/>
      <c r="P313" s="62"/>
      <c r="Q313" s="62">
        <v>1</v>
      </c>
      <c r="R313" s="62">
        <v>1</v>
      </c>
      <c r="S313" s="62">
        <v>1</v>
      </c>
      <c r="T313" s="62"/>
      <c r="U313" s="62"/>
      <c r="V313" s="183">
        <v>42278</v>
      </c>
      <c r="W313" s="183"/>
      <c r="X313" s="63" t="s">
        <v>568</v>
      </c>
      <c r="Y313" s="63" t="s">
        <v>1464</v>
      </c>
      <c r="Z313" s="63" t="s">
        <v>569</v>
      </c>
      <c r="AA313" s="63" t="s">
        <v>1735</v>
      </c>
      <c r="AB313" s="64" t="s">
        <v>4</v>
      </c>
      <c r="AC313" s="64" t="s">
        <v>1026</v>
      </c>
      <c r="AD313" s="64" t="s">
        <v>28</v>
      </c>
      <c r="AE313" s="64">
        <v>6</v>
      </c>
      <c r="AF313" s="55">
        <v>5.76</v>
      </c>
      <c r="AG313" s="55">
        <v>6.3</v>
      </c>
      <c r="AH313" s="55">
        <v>5</v>
      </c>
      <c r="AI313" s="55">
        <v>8</v>
      </c>
    </row>
    <row r="314" spans="2:35" s="2" customFormat="1" ht="18" customHeight="1" x14ac:dyDescent="0.2">
      <c r="B314" s="62">
        <v>1</v>
      </c>
      <c r="C314" s="62">
        <v>1</v>
      </c>
      <c r="D314" s="62">
        <v>1</v>
      </c>
      <c r="E314" s="62">
        <v>1</v>
      </c>
      <c r="F314" s="62"/>
      <c r="G314" s="62"/>
      <c r="H314" s="62"/>
      <c r="I314" s="62"/>
      <c r="J314" s="62"/>
      <c r="K314" s="62"/>
      <c r="L314" s="62"/>
      <c r="M314" s="143"/>
      <c r="N314" s="143">
        <v>1</v>
      </c>
      <c r="O314" s="62"/>
      <c r="P314" s="62"/>
      <c r="Q314" s="62">
        <v>1</v>
      </c>
      <c r="R314" s="62">
        <v>1</v>
      </c>
      <c r="S314" s="62">
        <v>1</v>
      </c>
      <c r="T314" s="62"/>
      <c r="U314" s="62"/>
      <c r="V314" s="183">
        <v>42278</v>
      </c>
      <c r="W314" s="183"/>
      <c r="X314" s="63" t="s">
        <v>570</v>
      </c>
      <c r="Y314" s="63" t="s">
        <v>1473</v>
      </c>
      <c r="Z314" s="63" t="s">
        <v>571</v>
      </c>
      <c r="AA314" s="63" t="s">
        <v>1736</v>
      </c>
      <c r="AB314" s="64" t="s">
        <v>10</v>
      </c>
      <c r="AC314" s="64" t="s">
        <v>1784</v>
      </c>
      <c r="AD314" s="64" t="s">
        <v>78</v>
      </c>
      <c r="AE314" s="64">
        <v>6</v>
      </c>
      <c r="AF314" s="55">
        <v>5.76</v>
      </c>
      <c r="AG314" s="55">
        <v>6.3</v>
      </c>
      <c r="AH314" s="55">
        <v>5</v>
      </c>
      <c r="AI314" s="55">
        <v>8</v>
      </c>
    </row>
    <row r="315" spans="2:35" s="2" customFormat="1" ht="18" customHeight="1" x14ac:dyDescent="0.2">
      <c r="B315" s="62">
        <v>1</v>
      </c>
      <c r="C315" s="62">
        <v>1</v>
      </c>
      <c r="D315" s="62">
        <v>1</v>
      </c>
      <c r="E315" s="62">
        <v>1</v>
      </c>
      <c r="F315" s="62"/>
      <c r="G315" s="62"/>
      <c r="H315" s="62"/>
      <c r="I315" s="62"/>
      <c r="J315" s="62"/>
      <c r="K315" s="62"/>
      <c r="L315" s="62"/>
      <c r="M315" s="143"/>
      <c r="N315" s="143">
        <v>1</v>
      </c>
      <c r="O315" s="62"/>
      <c r="P315" s="62"/>
      <c r="Q315" s="62">
        <v>1</v>
      </c>
      <c r="R315" s="62">
        <v>1</v>
      </c>
      <c r="S315" s="62">
        <v>1</v>
      </c>
      <c r="T315" s="62"/>
      <c r="U315" s="62"/>
      <c r="V315" s="183">
        <v>42278</v>
      </c>
      <c r="W315" s="183"/>
      <c r="X315" s="63" t="s">
        <v>572</v>
      </c>
      <c r="Y315" s="63" t="s">
        <v>1474</v>
      </c>
      <c r="Z315" s="63" t="s">
        <v>573</v>
      </c>
      <c r="AA315" s="63" t="s">
        <v>1736</v>
      </c>
      <c r="AB315" s="64" t="s">
        <v>10</v>
      </c>
      <c r="AC315" s="64" t="s">
        <v>1784</v>
      </c>
      <c r="AD315" s="64" t="s">
        <v>11</v>
      </c>
      <c r="AE315" s="64">
        <v>8</v>
      </c>
      <c r="AF315" s="55">
        <v>7.68</v>
      </c>
      <c r="AG315" s="55">
        <v>8.4</v>
      </c>
      <c r="AH315" s="55">
        <v>7.04</v>
      </c>
      <c r="AI315" s="55">
        <v>10</v>
      </c>
    </row>
    <row r="316" spans="2:35" s="2" customFormat="1" ht="18" customHeight="1" x14ac:dyDescent="0.2">
      <c r="B316" s="62">
        <v>1</v>
      </c>
      <c r="C316" s="31" t="s">
        <v>904</v>
      </c>
      <c r="D316" s="62"/>
      <c r="E316" s="62"/>
      <c r="F316" s="62"/>
      <c r="G316" s="62"/>
      <c r="H316" s="62"/>
      <c r="I316" s="62"/>
      <c r="J316" s="62"/>
      <c r="K316" s="62"/>
      <c r="L316" s="62"/>
      <c r="M316" s="143"/>
      <c r="N316" s="143">
        <v>1</v>
      </c>
      <c r="O316" s="62"/>
      <c r="P316" s="62"/>
      <c r="Q316" s="62"/>
      <c r="R316" s="62"/>
      <c r="S316" s="62">
        <v>1</v>
      </c>
      <c r="T316" s="62"/>
      <c r="U316" s="62"/>
      <c r="V316" s="183">
        <v>42278</v>
      </c>
      <c r="W316" s="183"/>
      <c r="X316" s="65" t="s">
        <v>574</v>
      </c>
      <c r="Y316" s="65" t="s">
        <v>1476</v>
      </c>
      <c r="Z316" s="65" t="s">
        <v>575</v>
      </c>
      <c r="AA316" s="65" t="s">
        <v>1737</v>
      </c>
      <c r="AB316" s="25" t="s">
        <v>25</v>
      </c>
      <c r="AC316" s="25" t="s">
        <v>1025</v>
      </c>
      <c r="AD316" s="25"/>
      <c r="AE316" s="25"/>
      <c r="AF316" s="20"/>
      <c r="AG316" s="20"/>
      <c r="AH316" s="20"/>
      <c r="AI316" s="20"/>
    </row>
    <row r="317" spans="2:35" s="2" customFormat="1" ht="18" customHeight="1" x14ac:dyDescent="0.2">
      <c r="B317" s="62"/>
      <c r="C317" s="62">
        <v>1</v>
      </c>
      <c r="D317" s="62">
        <v>1</v>
      </c>
      <c r="E317" s="62">
        <v>1</v>
      </c>
      <c r="F317" s="62"/>
      <c r="G317" s="62"/>
      <c r="H317" s="62"/>
      <c r="I317" s="62"/>
      <c r="J317" s="62"/>
      <c r="K317" s="62"/>
      <c r="L317" s="62"/>
      <c r="M317" s="143"/>
      <c r="N317" s="143"/>
      <c r="O317" s="62"/>
      <c r="P317" s="62">
        <v>1</v>
      </c>
      <c r="Q317" s="62">
        <v>1</v>
      </c>
      <c r="R317" s="62">
        <v>1</v>
      </c>
      <c r="S317" s="62"/>
      <c r="T317" s="62"/>
      <c r="U317" s="62"/>
      <c r="V317" s="183">
        <v>42278</v>
      </c>
      <c r="W317" s="183"/>
      <c r="X317" s="66" t="s">
        <v>576</v>
      </c>
      <c r="Y317" s="66" t="s">
        <v>1475</v>
      </c>
      <c r="Z317" s="66" t="s">
        <v>577</v>
      </c>
      <c r="AA317" s="66" t="s">
        <v>1737</v>
      </c>
      <c r="AB317" s="59" t="s">
        <v>25</v>
      </c>
      <c r="AC317" s="59" t="s">
        <v>1025</v>
      </c>
      <c r="AD317" s="59" t="s">
        <v>41</v>
      </c>
      <c r="AE317" s="188">
        <v>6</v>
      </c>
      <c r="AF317" s="192">
        <v>5.8</v>
      </c>
      <c r="AG317" s="192">
        <v>6.3</v>
      </c>
      <c r="AH317" s="192">
        <v>5</v>
      </c>
      <c r="AI317" s="192">
        <v>8</v>
      </c>
    </row>
    <row r="318" spans="2:35" s="2" customFormat="1" ht="18" customHeight="1" x14ac:dyDescent="0.2">
      <c r="B318" s="62"/>
      <c r="C318" s="62">
        <v>1</v>
      </c>
      <c r="D318" s="62">
        <v>1</v>
      </c>
      <c r="E318" s="62">
        <v>1</v>
      </c>
      <c r="F318" s="62"/>
      <c r="G318" s="62"/>
      <c r="H318" s="62"/>
      <c r="I318" s="62"/>
      <c r="J318" s="62"/>
      <c r="K318" s="62"/>
      <c r="L318" s="62"/>
      <c r="M318" s="143"/>
      <c r="N318" s="143"/>
      <c r="O318" s="62"/>
      <c r="P318" s="62">
        <v>1</v>
      </c>
      <c r="Q318" s="62">
        <v>1</v>
      </c>
      <c r="R318" s="62">
        <v>1</v>
      </c>
      <c r="S318" s="62"/>
      <c r="T318" s="62"/>
      <c r="U318" s="62"/>
      <c r="V318" s="183">
        <v>42278</v>
      </c>
      <c r="W318" s="183"/>
      <c r="X318" s="66" t="s">
        <v>578</v>
      </c>
      <c r="Y318" s="66" t="s">
        <v>1477</v>
      </c>
      <c r="Z318" s="66" t="s">
        <v>579</v>
      </c>
      <c r="AA318" s="66" t="s">
        <v>1737</v>
      </c>
      <c r="AB318" s="59" t="s">
        <v>25</v>
      </c>
      <c r="AC318" s="59" t="s">
        <v>1025</v>
      </c>
      <c r="AD318" s="59" t="s">
        <v>11</v>
      </c>
      <c r="AE318" s="59">
        <v>12</v>
      </c>
      <c r="AF318" s="3">
        <v>11.5</v>
      </c>
      <c r="AG318" s="3">
        <v>12.6</v>
      </c>
      <c r="AH318" s="3">
        <v>10.5</v>
      </c>
      <c r="AI318" s="3">
        <v>15.4</v>
      </c>
    </row>
    <row r="319" spans="2:35" s="2" customFormat="1" ht="18" customHeight="1" x14ac:dyDescent="0.2">
      <c r="B319" s="62"/>
      <c r="C319" s="62">
        <v>1</v>
      </c>
      <c r="D319" s="62">
        <v>1</v>
      </c>
      <c r="E319" s="62">
        <v>1</v>
      </c>
      <c r="F319" s="62"/>
      <c r="G319" s="62"/>
      <c r="H319" s="62"/>
      <c r="I319" s="62"/>
      <c r="J319" s="62"/>
      <c r="K319" s="62"/>
      <c r="L319" s="62"/>
      <c r="M319" s="143"/>
      <c r="N319" s="143"/>
      <c r="O319" s="62"/>
      <c r="P319" s="62">
        <v>1</v>
      </c>
      <c r="Q319" s="62">
        <v>1</v>
      </c>
      <c r="R319" s="62">
        <v>1</v>
      </c>
      <c r="S319" s="62"/>
      <c r="T319" s="62"/>
      <c r="U319" s="62"/>
      <c r="V319" s="183">
        <v>42278</v>
      </c>
      <c r="W319" s="183"/>
      <c r="X319" s="66" t="s">
        <v>580</v>
      </c>
      <c r="Y319" s="66" t="s">
        <v>1478</v>
      </c>
      <c r="Z319" s="66" t="s">
        <v>581</v>
      </c>
      <c r="AA319" s="66" t="s">
        <v>1737</v>
      </c>
      <c r="AB319" s="59" t="s">
        <v>25</v>
      </c>
      <c r="AC319" s="59" t="s">
        <v>1025</v>
      </c>
      <c r="AD319" s="59" t="s">
        <v>11</v>
      </c>
      <c r="AE319" s="59">
        <v>20</v>
      </c>
      <c r="AF319" s="3">
        <v>19.2</v>
      </c>
      <c r="AG319" s="3">
        <v>21</v>
      </c>
      <c r="AH319" s="3">
        <v>17.600000000000001</v>
      </c>
      <c r="AI319" s="3">
        <v>25</v>
      </c>
    </row>
    <row r="320" spans="2:35" s="2" customFormat="1" ht="18" customHeight="1" x14ac:dyDescent="0.2">
      <c r="B320" s="62">
        <v>1</v>
      </c>
      <c r="C320" s="62">
        <v>1</v>
      </c>
      <c r="D320" s="62">
        <v>1</v>
      </c>
      <c r="E320" s="62"/>
      <c r="F320" s="62"/>
      <c r="G320" s="62"/>
      <c r="H320" s="62"/>
      <c r="I320" s="62">
        <v>1</v>
      </c>
      <c r="J320" s="62"/>
      <c r="K320" s="62"/>
      <c r="L320" s="62"/>
      <c r="M320" s="143"/>
      <c r="N320" s="143"/>
      <c r="O320" s="62">
        <v>1</v>
      </c>
      <c r="P320" s="62"/>
      <c r="Q320" s="62">
        <v>1</v>
      </c>
      <c r="R320" s="62">
        <v>1</v>
      </c>
      <c r="S320" s="62"/>
      <c r="T320" s="62">
        <v>1</v>
      </c>
      <c r="U320" s="62"/>
      <c r="V320" s="183">
        <v>42278</v>
      </c>
      <c r="W320" s="183"/>
      <c r="X320" s="63" t="s">
        <v>582</v>
      </c>
      <c r="Y320" s="63" t="s">
        <v>1479</v>
      </c>
      <c r="Z320" s="63" t="s">
        <v>583</v>
      </c>
      <c r="AA320" s="63" t="s">
        <v>1737</v>
      </c>
      <c r="AB320" s="64" t="s">
        <v>25</v>
      </c>
      <c r="AC320" s="64" t="s">
        <v>1124</v>
      </c>
      <c r="AD320" s="64" t="s">
        <v>1152</v>
      </c>
      <c r="AE320" s="64">
        <v>20</v>
      </c>
      <c r="AF320" s="55">
        <v>19.2</v>
      </c>
      <c r="AG320" s="55">
        <v>21</v>
      </c>
      <c r="AH320" s="55">
        <v>17.600000000000001</v>
      </c>
      <c r="AI320" s="55">
        <v>25</v>
      </c>
    </row>
    <row r="321" spans="2:35" s="2" customFormat="1" ht="18" customHeight="1" x14ac:dyDescent="0.2">
      <c r="B321" s="62">
        <v>1</v>
      </c>
      <c r="C321" s="62">
        <v>1</v>
      </c>
      <c r="D321" s="62">
        <v>1</v>
      </c>
      <c r="E321" s="62">
        <v>1</v>
      </c>
      <c r="F321" s="62"/>
      <c r="G321" s="62"/>
      <c r="H321" s="62"/>
      <c r="I321" s="62"/>
      <c r="J321" s="62"/>
      <c r="K321" s="62"/>
      <c r="L321" s="62"/>
      <c r="M321" s="143"/>
      <c r="N321" s="143">
        <v>1</v>
      </c>
      <c r="O321" s="62"/>
      <c r="P321" s="62"/>
      <c r="Q321" s="62">
        <v>1</v>
      </c>
      <c r="R321" s="62">
        <v>1</v>
      </c>
      <c r="S321" s="62">
        <v>1</v>
      </c>
      <c r="T321" s="62"/>
      <c r="U321" s="62"/>
      <c r="V321" s="183">
        <v>42278</v>
      </c>
      <c r="W321" s="183"/>
      <c r="X321" s="63" t="s">
        <v>584</v>
      </c>
      <c r="Y321" s="63" t="s">
        <v>1480</v>
      </c>
      <c r="Z321" s="63" t="s">
        <v>585</v>
      </c>
      <c r="AA321" s="63" t="s">
        <v>1736</v>
      </c>
      <c r="AB321" s="64" t="s">
        <v>10</v>
      </c>
      <c r="AC321" s="64" t="s">
        <v>1784</v>
      </c>
      <c r="AD321" s="64" t="s">
        <v>78</v>
      </c>
      <c r="AE321" s="64">
        <v>6</v>
      </c>
      <c r="AF321" s="55">
        <v>5.76</v>
      </c>
      <c r="AG321" s="55">
        <v>6.3</v>
      </c>
      <c r="AH321" s="55">
        <v>5</v>
      </c>
      <c r="AI321" s="55">
        <v>8</v>
      </c>
    </row>
    <row r="322" spans="2:35" s="2" customFormat="1" ht="18" customHeight="1" x14ac:dyDescent="0.2">
      <c r="B322" s="62">
        <v>1</v>
      </c>
      <c r="C322" s="62">
        <v>1</v>
      </c>
      <c r="D322" s="62">
        <v>1</v>
      </c>
      <c r="E322" s="62">
        <v>1</v>
      </c>
      <c r="F322" s="62"/>
      <c r="G322" s="62"/>
      <c r="H322" s="62" t="s">
        <v>904</v>
      </c>
      <c r="I322" s="62"/>
      <c r="J322" s="62"/>
      <c r="K322" s="62"/>
      <c r="L322" s="62"/>
      <c r="M322" s="143"/>
      <c r="N322" s="143">
        <v>1</v>
      </c>
      <c r="O322" s="62"/>
      <c r="P322" s="62"/>
      <c r="Q322" s="62">
        <v>1</v>
      </c>
      <c r="R322" s="62">
        <v>1</v>
      </c>
      <c r="S322" s="62">
        <v>1</v>
      </c>
      <c r="T322" s="62" t="s">
        <v>904</v>
      </c>
      <c r="U322" s="62"/>
      <c r="V322" s="183">
        <v>42278</v>
      </c>
      <c r="W322" s="183"/>
      <c r="X322" s="63" t="s">
        <v>586</v>
      </c>
      <c r="Y322" s="63" t="s">
        <v>1481</v>
      </c>
      <c r="Z322" s="63" t="s">
        <v>587</v>
      </c>
      <c r="AA322" s="63" t="s">
        <v>1735</v>
      </c>
      <c r="AB322" s="64" t="s">
        <v>4</v>
      </c>
      <c r="AC322" s="64" t="s">
        <v>1026</v>
      </c>
      <c r="AD322" s="64" t="s">
        <v>155</v>
      </c>
      <c r="AE322" s="64">
        <v>20</v>
      </c>
      <c r="AF322" s="55">
        <v>19.2</v>
      </c>
      <c r="AG322" s="55">
        <v>21</v>
      </c>
      <c r="AH322" s="55">
        <v>17.600000000000001</v>
      </c>
      <c r="AI322" s="55">
        <v>25</v>
      </c>
    </row>
    <row r="323" spans="2:35" s="2" customFormat="1" ht="18" customHeight="1" x14ac:dyDescent="0.2">
      <c r="B323" s="62">
        <v>1</v>
      </c>
      <c r="C323" s="62">
        <v>1</v>
      </c>
      <c r="D323" s="62">
        <v>1</v>
      </c>
      <c r="E323" s="62"/>
      <c r="F323" s="62"/>
      <c r="G323" s="62"/>
      <c r="H323" s="62">
        <v>1</v>
      </c>
      <c r="I323" s="62"/>
      <c r="J323" s="62"/>
      <c r="K323" s="62"/>
      <c r="L323" s="62"/>
      <c r="M323" s="143"/>
      <c r="N323" s="143"/>
      <c r="O323" s="62">
        <v>1</v>
      </c>
      <c r="P323" s="62"/>
      <c r="Q323" s="62">
        <v>1</v>
      </c>
      <c r="R323" s="62">
        <v>1</v>
      </c>
      <c r="S323" s="62"/>
      <c r="T323" s="62">
        <v>1</v>
      </c>
      <c r="U323" s="62"/>
      <c r="V323" s="183">
        <v>42278</v>
      </c>
      <c r="W323" s="183"/>
      <c r="X323" s="106" t="s">
        <v>893</v>
      </c>
      <c r="Y323" s="106" t="s">
        <v>1482</v>
      </c>
      <c r="Z323" s="24" t="s">
        <v>894</v>
      </c>
      <c r="AA323" s="24" t="s">
        <v>1735</v>
      </c>
      <c r="AB323" s="62" t="s">
        <v>4</v>
      </c>
      <c r="AC323" s="32" t="s">
        <v>953</v>
      </c>
      <c r="AD323" s="95" t="s">
        <v>542</v>
      </c>
      <c r="AE323" s="95" t="s">
        <v>892</v>
      </c>
      <c r="AF323" s="111">
        <v>20</v>
      </c>
      <c r="AG323" s="108">
        <v>40</v>
      </c>
      <c r="AH323" s="111">
        <v>20</v>
      </c>
      <c r="AI323" s="108">
        <v>40</v>
      </c>
    </row>
    <row r="324" spans="2:35" s="2" customFormat="1" ht="18" customHeight="1" x14ac:dyDescent="0.2">
      <c r="B324" s="62">
        <v>1</v>
      </c>
      <c r="C324" s="62">
        <v>1</v>
      </c>
      <c r="D324" s="62">
        <v>1</v>
      </c>
      <c r="E324" s="62">
        <v>1</v>
      </c>
      <c r="F324" s="62"/>
      <c r="G324" s="62"/>
      <c r="H324" s="62"/>
      <c r="I324" s="62"/>
      <c r="J324" s="62"/>
      <c r="K324" s="62"/>
      <c r="L324" s="62"/>
      <c r="M324" s="143"/>
      <c r="N324" s="143">
        <v>1</v>
      </c>
      <c r="O324" s="62"/>
      <c r="P324" s="62"/>
      <c r="Q324" s="62">
        <v>1</v>
      </c>
      <c r="R324" s="62">
        <v>1</v>
      </c>
      <c r="S324" s="62">
        <v>1</v>
      </c>
      <c r="T324" s="62"/>
      <c r="U324" s="62"/>
      <c r="V324" s="183">
        <v>42278</v>
      </c>
      <c r="W324" s="183"/>
      <c r="X324" s="63" t="s">
        <v>1159</v>
      </c>
      <c r="Y324" s="63" t="s">
        <v>1465</v>
      </c>
      <c r="Z324" s="63" t="s">
        <v>588</v>
      </c>
      <c r="AA324" s="63" t="s">
        <v>1736</v>
      </c>
      <c r="AB324" s="64" t="s">
        <v>14</v>
      </c>
      <c r="AC324" s="64" t="s">
        <v>1784</v>
      </c>
      <c r="AD324" s="64" t="s">
        <v>15</v>
      </c>
      <c r="AE324" s="64">
        <v>5</v>
      </c>
      <c r="AF324" s="55">
        <v>4.8</v>
      </c>
      <c r="AG324" s="55">
        <v>5.25</v>
      </c>
      <c r="AH324" s="55">
        <v>4.4000000000000004</v>
      </c>
      <c r="AI324" s="55">
        <v>6.4</v>
      </c>
    </row>
    <row r="325" spans="2:35" s="2" customFormat="1" ht="18" customHeight="1" x14ac:dyDescent="0.2">
      <c r="B325" s="62">
        <v>1</v>
      </c>
      <c r="C325" s="31" t="s">
        <v>904</v>
      </c>
      <c r="D325" s="62"/>
      <c r="E325" s="62"/>
      <c r="F325" s="62"/>
      <c r="G325" s="62"/>
      <c r="H325" s="62"/>
      <c r="I325" s="62"/>
      <c r="J325" s="62"/>
      <c r="K325" s="62"/>
      <c r="L325" s="62"/>
      <c r="M325" s="143"/>
      <c r="N325" s="143">
        <v>1</v>
      </c>
      <c r="O325" s="62"/>
      <c r="P325" s="62"/>
      <c r="Q325" s="62"/>
      <c r="R325" s="62"/>
      <c r="S325" s="62">
        <v>1</v>
      </c>
      <c r="T325" s="62"/>
      <c r="U325" s="62"/>
      <c r="V325" s="183">
        <v>42278</v>
      </c>
      <c r="W325" s="183"/>
      <c r="X325" s="65" t="s">
        <v>589</v>
      </c>
      <c r="Y325" s="65" t="s">
        <v>1467</v>
      </c>
      <c r="Z325" s="65" t="s">
        <v>1018</v>
      </c>
      <c r="AA325" s="65" t="s">
        <v>1737</v>
      </c>
      <c r="AB325" s="25" t="s">
        <v>18</v>
      </c>
      <c r="AC325" s="25" t="s">
        <v>1784</v>
      </c>
      <c r="AD325" s="25"/>
      <c r="AE325" s="25"/>
      <c r="AF325" s="20"/>
      <c r="AG325" s="20"/>
      <c r="AH325" s="20"/>
      <c r="AI325" s="20"/>
    </row>
    <row r="326" spans="2:35" s="2" customFormat="1" ht="18" customHeight="1" x14ac:dyDescent="0.2">
      <c r="B326" s="62"/>
      <c r="C326" s="62">
        <v>1</v>
      </c>
      <c r="D326" s="62">
        <v>1</v>
      </c>
      <c r="E326" s="62">
        <v>1</v>
      </c>
      <c r="F326" s="62"/>
      <c r="G326" s="62"/>
      <c r="H326" s="62"/>
      <c r="I326" s="62"/>
      <c r="J326" s="62"/>
      <c r="K326" s="62"/>
      <c r="L326" s="62"/>
      <c r="M326" s="143"/>
      <c r="N326" s="143"/>
      <c r="O326" s="62"/>
      <c r="P326" s="62">
        <v>1</v>
      </c>
      <c r="Q326" s="62">
        <v>1</v>
      </c>
      <c r="R326" s="62">
        <v>1</v>
      </c>
      <c r="S326" s="62"/>
      <c r="T326" s="62"/>
      <c r="U326" s="62"/>
      <c r="V326" s="183">
        <v>42278</v>
      </c>
      <c r="W326" s="183"/>
      <c r="X326" s="66" t="s">
        <v>590</v>
      </c>
      <c r="Y326" s="66" t="s">
        <v>1466</v>
      </c>
      <c r="Z326" s="66" t="s">
        <v>591</v>
      </c>
      <c r="AA326" s="66" t="s">
        <v>1737</v>
      </c>
      <c r="AB326" s="59" t="s">
        <v>18</v>
      </c>
      <c r="AC326" s="59" t="s">
        <v>1784</v>
      </c>
      <c r="AD326" s="59" t="s">
        <v>41</v>
      </c>
      <c r="AE326" s="59">
        <v>6</v>
      </c>
      <c r="AF326" s="3">
        <v>5.76</v>
      </c>
      <c r="AG326" s="3">
        <v>6.3</v>
      </c>
      <c r="AH326" s="3">
        <v>5</v>
      </c>
      <c r="AI326" s="3">
        <v>8</v>
      </c>
    </row>
    <row r="327" spans="2:35" s="2" customFormat="1" ht="18" customHeight="1" x14ac:dyDescent="0.2">
      <c r="B327" s="62"/>
      <c r="C327" s="62">
        <v>1</v>
      </c>
      <c r="D327" s="62">
        <v>1</v>
      </c>
      <c r="E327" s="62">
        <v>1</v>
      </c>
      <c r="F327" s="62"/>
      <c r="G327" s="62"/>
      <c r="H327" s="62"/>
      <c r="I327" s="62"/>
      <c r="J327" s="62"/>
      <c r="K327" s="62"/>
      <c r="L327" s="62"/>
      <c r="M327" s="143"/>
      <c r="N327" s="143"/>
      <c r="O327" s="62"/>
      <c r="P327" s="62">
        <v>1</v>
      </c>
      <c r="Q327" s="62">
        <v>1</v>
      </c>
      <c r="R327" s="62">
        <v>1</v>
      </c>
      <c r="S327" s="62"/>
      <c r="T327" s="62"/>
      <c r="U327" s="62"/>
      <c r="V327" s="183">
        <v>42278</v>
      </c>
      <c r="W327" s="183"/>
      <c r="X327" s="66" t="s">
        <v>592</v>
      </c>
      <c r="Y327" s="66" t="s">
        <v>1503</v>
      </c>
      <c r="Z327" s="66" t="s">
        <v>593</v>
      </c>
      <c r="AA327" s="66" t="s">
        <v>1737</v>
      </c>
      <c r="AB327" s="59" t="s">
        <v>18</v>
      </c>
      <c r="AC327" s="59" t="s">
        <v>1784</v>
      </c>
      <c r="AD327" s="59" t="s">
        <v>7</v>
      </c>
      <c r="AE327" s="59">
        <v>6</v>
      </c>
      <c r="AF327" s="3">
        <v>5.76</v>
      </c>
      <c r="AG327" s="3">
        <v>6.3</v>
      </c>
      <c r="AH327" s="3">
        <v>5</v>
      </c>
      <c r="AI327" s="3">
        <v>8</v>
      </c>
    </row>
    <row r="328" spans="2:35" s="2" customFormat="1" ht="18" customHeight="1" x14ac:dyDescent="0.2">
      <c r="B328" s="62">
        <v>1</v>
      </c>
      <c r="C328" s="62">
        <v>1</v>
      </c>
      <c r="D328" s="62">
        <v>1</v>
      </c>
      <c r="E328" s="62">
        <v>1</v>
      </c>
      <c r="F328" s="62"/>
      <c r="G328" s="62"/>
      <c r="H328" s="62"/>
      <c r="I328" s="62"/>
      <c r="J328" s="62"/>
      <c r="K328" s="62"/>
      <c r="L328" s="62"/>
      <c r="M328" s="143"/>
      <c r="N328" s="143">
        <v>1</v>
      </c>
      <c r="O328" s="62"/>
      <c r="P328" s="62"/>
      <c r="Q328" s="62">
        <v>1</v>
      </c>
      <c r="R328" s="62">
        <v>1</v>
      </c>
      <c r="S328" s="62">
        <v>1</v>
      </c>
      <c r="T328" s="62"/>
      <c r="U328" s="62"/>
      <c r="V328" s="183">
        <v>42278</v>
      </c>
      <c r="W328" s="183"/>
      <c r="X328" s="63" t="s">
        <v>594</v>
      </c>
      <c r="Y328" s="63" t="s">
        <v>1483</v>
      </c>
      <c r="Z328" s="63" t="s">
        <v>595</v>
      </c>
      <c r="AA328" s="63" t="s">
        <v>1735</v>
      </c>
      <c r="AB328" s="64" t="s">
        <v>33</v>
      </c>
      <c r="AC328" s="64" t="s">
        <v>1786</v>
      </c>
      <c r="AD328" s="64" t="s">
        <v>11</v>
      </c>
      <c r="AE328" s="64">
        <v>10</v>
      </c>
      <c r="AF328" s="55">
        <v>9.6</v>
      </c>
      <c r="AG328" s="55">
        <v>10.5</v>
      </c>
      <c r="AH328" s="55">
        <v>8.8000000000000007</v>
      </c>
      <c r="AI328" s="55">
        <v>12.8</v>
      </c>
    </row>
    <row r="329" spans="2:35" s="2" customFormat="1" ht="18" customHeight="1" x14ac:dyDescent="0.2">
      <c r="B329" s="62">
        <v>1</v>
      </c>
      <c r="C329" s="62">
        <v>1</v>
      </c>
      <c r="D329" s="62">
        <v>1</v>
      </c>
      <c r="E329" s="62">
        <v>1</v>
      </c>
      <c r="F329" s="62"/>
      <c r="G329" s="62"/>
      <c r="H329" s="62"/>
      <c r="I329" s="62"/>
      <c r="J329" s="62"/>
      <c r="K329" s="62"/>
      <c r="L329" s="62"/>
      <c r="M329" s="143"/>
      <c r="N329" s="143">
        <v>1</v>
      </c>
      <c r="O329" s="62"/>
      <c r="P329" s="62"/>
      <c r="Q329" s="62">
        <v>1</v>
      </c>
      <c r="R329" s="62">
        <v>1</v>
      </c>
      <c r="S329" s="62">
        <v>1</v>
      </c>
      <c r="T329" s="62"/>
      <c r="U329" s="62"/>
      <c r="V329" s="183">
        <v>42278</v>
      </c>
      <c r="W329" s="183"/>
      <c r="X329" s="63" t="s">
        <v>596</v>
      </c>
      <c r="Y329" s="63" t="s">
        <v>1484</v>
      </c>
      <c r="Z329" s="63" t="s">
        <v>597</v>
      </c>
      <c r="AA329" s="63" t="s">
        <v>1735</v>
      </c>
      <c r="AB329" s="64" t="s">
        <v>33</v>
      </c>
      <c r="AC329" s="64" t="s">
        <v>1772</v>
      </c>
      <c r="AD329" s="64" t="s">
        <v>140</v>
      </c>
      <c r="AE329" s="64">
        <v>10</v>
      </c>
      <c r="AF329" s="55">
        <v>9.6</v>
      </c>
      <c r="AG329" s="55">
        <v>10.5</v>
      </c>
      <c r="AH329" s="55">
        <v>8.8000000000000007</v>
      </c>
      <c r="AI329" s="55">
        <v>12.8</v>
      </c>
    </row>
    <row r="330" spans="2:35" s="2" customFormat="1" ht="18" customHeight="1" x14ac:dyDescent="0.2">
      <c r="B330" s="62">
        <v>1</v>
      </c>
      <c r="C330" s="62">
        <v>1</v>
      </c>
      <c r="D330" s="62">
        <v>1</v>
      </c>
      <c r="E330" s="62">
        <v>1</v>
      </c>
      <c r="F330" s="62"/>
      <c r="G330" s="62"/>
      <c r="H330" s="62"/>
      <c r="I330" s="62"/>
      <c r="J330" s="62"/>
      <c r="K330" s="62"/>
      <c r="L330" s="62"/>
      <c r="M330" s="143"/>
      <c r="N330" s="143">
        <v>1</v>
      </c>
      <c r="O330" s="62"/>
      <c r="P330" s="62"/>
      <c r="Q330" s="62">
        <v>1</v>
      </c>
      <c r="R330" s="62">
        <v>1</v>
      </c>
      <c r="S330" s="62">
        <v>1</v>
      </c>
      <c r="T330" s="62"/>
      <c r="U330" s="62"/>
      <c r="V330" s="183">
        <v>42278</v>
      </c>
      <c r="W330" s="183"/>
      <c r="X330" s="63" t="s">
        <v>598</v>
      </c>
      <c r="Y330" s="63" t="s">
        <v>1468</v>
      </c>
      <c r="Z330" s="63" t="s">
        <v>599</v>
      </c>
      <c r="AA330" s="63" t="s">
        <v>1737</v>
      </c>
      <c r="AB330" s="64" t="s">
        <v>25</v>
      </c>
      <c r="AC330" s="64" t="s">
        <v>1785</v>
      </c>
      <c r="AD330" s="64" t="s">
        <v>152</v>
      </c>
      <c r="AE330" s="64">
        <v>4.5</v>
      </c>
      <c r="AF330" s="55">
        <v>4.3</v>
      </c>
      <c r="AG330" s="55">
        <v>4.7</v>
      </c>
      <c r="AH330" s="55">
        <v>4</v>
      </c>
      <c r="AI330" s="55">
        <v>5.8</v>
      </c>
    </row>
    <row r="331" spans="2:35" s="2" customFormat="1" ht="18" customHeight="1" x14ac:dyDescent="0.2">
      <c r="B331" s="62">
        <v>1</v>
      </c>
      <c r="C331" s="62">
        <v>1</v>
      </c>
      <c r="D331" s="62">
        <v>1</v>
      </c>
      <c r="E331" s="62">
        <v>1</v>
      </c>
      <c r="F331" s="62"/>
      <c r="G331" s="62"/>
      <c r="H331" s="62"/>
      <c r="I331" s="62"/>
      <c r="J331" s="62"/>
      <c r="K331" s="62"/>
      <c r="L331" s="62"/>
      <c r="M331" s="143"/>
      <c r="N331" s="143">
        <v>1</v>
      </c>
      <c r="O331" s="62"/>
      <c r="P331" s="62"/>
      <c r="Q331" s="62">
        <v>1</v>
      </c>
      <c r="R331" s="62">
        <v>1</v>
      </c>
      <c r="S331" s="62">
        <v>1</v>
      </c>
      <c r="T331" s="62"/>
      <c r="U331" s="62"/>
      <c r="V331" s="183">
        <v>42278</v>
      </c>
      <c r="W331" s="183"/>
      <c r="X331" s="63" t="s">
        <v>600</v>
      </c>
      <c r="Y331" s="63" t="s">
        <v>1469</v>
      </c>
      <c r="Z331" s="63" t="s">
        <v>601</v>
      </c>
      <c r="AA331" s="63" t="s">
        <v>1737</v>
      </c>
      <c r="AB331" s="64" t="s">
        <v>25</v>
      </c>
      <c r="AC331" s="64" t="s">
        <v>1785</v>
      </c>
      <c r="AD331" s="64" t="s">
        <v>28</v>
      </c>
      <c r="AE331" s="64">
        <v>6</v>
      </c>
      <c r="AF331" s="55">
        <v>5.76</v>
      </c>
      <c r="AG331" s="55">
        <v>6.3</v>
      </c>
      <c r="AH331" s="55">
        <v>5</v>
      </c>
      <c r="AI331" s="55">
        <v>8</v>
      </c>
    </row>
    <row r="332" spans="2:35" s="2" customFormat="1" ht="18" customHeight="1" x14ac:dyDescent="0.2">
      <c r="B332" s="62">
        <v>1</v>
      </c>
      <c r="C332" s="62">
        <v>1</v>
      </c>
      <c r="D332" s="62">
        <v>1</v>
      </c>
      <c r="E332" s="62">
        <v>1</v>
      </c>
      <c r="F332" s="62"/>
      <c r="G332" s="62"/>
      <c r="H332" s="62"/>
      <c r="I332" s="62"/>
      <c r="J332" s="62"/>
      <c r="K332" s="62"/>
      <c r="L332" s="62"/>
      <c r="M332" s="143"/>
      <c r="N332" s="143">
        <v>1</v>
      </c>
      <c r="O332" s="62"/>
      <c r="P332" s="62"/>
      <c r="Q332" s="62">
        <v>1</v>
      </c>
      <c r="R332" s="62">
        <v>1</v>
      </c>
      <c r="S332" s="62">
        <v>1</v>
      </c>
      <c r="T332" s="62"/>
      <c r="U332" s="62"/>
      <c r="V332" s="183">
        <v>42278</v>
      </c>
      <c r="W332" s="183"/>
      <c r="X332" s="63" t="s">
        <v>602</v>
      </c>
      <c r="Y332" s="63" t="s">
        <v>1470</v>
      </c>
      <c r="Z332" s="63" t="s">
        <v>603</v>
      </c>
      <c r="AA332" s="63" t="s">
        <v>1737</v>
      </c>
      <c r="AB332" s="64" t="s">
        <v>25</v>
      </c>
      <c r="AC332" s="64" t="s">
        <v>1784</v>
      </c>
      <c r="AD332" s="64" t="s">
        <v>1146</v>
      </c>
      <c r="AE332" s="64">
        <v>6</v>
      </c>
      <c r="AF332" s="55">
        <v>5.76</v>
      </c>
      <c r="AG332" s="55">
        <v>6.3</v>
      </c>
      <c r="AH332" s="55">
        <v>5</v>
      </c>
      <c r="AI332" s="55">
        <v>8</v>
      </c>
    </row>
    <row r="333" spans="2:35" s="2" customFormat="1" ht="18" customHeight="1" x14ac:dyDescent="0.2">
      <c r="B333" s="62">
        <v>1</v>
      </c>
      <c r="C333" s="62">
        <v>1</v>
      </c>
      <c r="D333" s="62">
        <v>1</v>
      </c>
      <c r="E333" s="62">
        <v>1</v>
      </c>
      <c r="F333" s="62"/>
      <c r="G333" s="62"/>
      <c r="H333" s="62"/>
      <c r="I333" s="62"/>
      <c r="J333" s="62"/>
      <c r="K333" s="62"/>
      <c r="L333" s="62"/>
      <c r="M333" s="143"/>
      <c r="N333" s="143">
        <v>1</v>
      </c>
      <c r="O333" s="62"/>
      <c r="P333" s="62"/>
      <c r="Q333" s="62">
        <v>1</v>
      </c>
      <c r="R333" s="62">
        <v>1</v>
      </c>
      <c r="S333" s="62">
        <v>1</v>
      </c>
      <c r="T333" s="62"/>
      <c r="U333" s="62"/>
      <c r="V333" s="183">
        <v>42278</v>
      </c>
      <c r="W333" s="183"/>
      <c r="X333" s="63" t="s">
        <v>604</v>
      </c>
      <c r="Y333" s="63" t="s">
        <v>1485</v>
      </c>
      <c r="Z333" s="63" t="s">
        <v>605</v>
      </c>
      <c r="AA333" s="63" t="s">
        <v>1736</v>
      </c>
      <c r="AB333" s="64" t="s">
        <v>14</v>
      </c>
      <c r="AC333" s="64" t="s">
        <v>1784</v>
      </c>
      <c r="AD333" s="64" t="s">
        <v>78</v>
      </c>
      <c r="AE333" s="64">
        <v>8</v>
      </c>
      <c r="AF333" s="55">
        <v>7.68</v>
      </c>
      <c r="AG333" s="55">
        <v>8.4</v>
      </c>
      <c r="AH333" s="55">
        <v>7.04</v>
      </c>
      <c r="AI333" s="55">
        <v>10</v>
      </c>
    </row>
    <row r="334" spans="2:35" s="2" customFormat="1" ht="18" customHeight="1" x14ac:dyDescent="0.2">
      <c r="B334" s="62">
        <v>1</v>
      </c>
      <c r="C334" s="62">
        <v>1</v>
      </c>
      <c r="D334" s="62">
        <v>1</v>
      </c>
      <c r="E334" s="62">
        <v>1</v>
      </c>
      <c r="F334" s="62">
        <v>1</v>
      </c>
      <c r="G334" s="62"/>
      <c r="H334" s="62"/>
      <c r="I334" s="62"/>
      <c r="J334" s="62"/>
      <c r="K334" s="62"/>
      <c r="L334" s="62"/>
      <c r="M334" s="143"/>
      <c r="N334" s="143"/>
      <c r="O334" s="62">
        <v>1</v>
      </c>
      <c r="P334" s="62"/>
      <c r="Q334" s="62">
        <v>1</v>
      </c>
      <c r="R334" s="62">
        <v>1</v>
      </c>
      <c r="S334" s="62">
        <v>1</v>
      </c>
      <c r="T334" s="62"/>
      <c r="U334" s="62"/>
      <c r="V334" s="183">
        <v>42278</v>
      </c>
      <c r="W334" s="183"/>
      <c r="X334" s="63" t="s">
        <v>291</v>
      </c>
      <c r="Y334" s="63" t="s">
        <v>1490</v>
      </c>
      <c r="Z334" s="63" t="s">
        <v>292</v>
      </c>
      <c r="AA334" s="63" t="s">
        <v>1737</v>
      </c>
      <c r="AB334" s="64" t="s">
        <v>18</v>
      </c>
      <c r="AC334" s="64" t="s">
        <v>1787</v>
      </c>
      <c r="AD334" s="64" t="s">
        <v>11</v>
      </c>
      <c r="AE334" s="64">
        <v>27</v>
      </c>
      <c r="AF334" s="55">
        <v>25.9</v>
      </c>
      <c r="AG334" s="55">
        <v>28.4</v>
      </c>
      <c r="AH334" s="55">
        <v>24</v>
      </c>
      <c r="AI334" s="55">
        <v>35</v>
      </c>
    </row>
    <row r="335" spans="2:35" s="2" customFormat="1" ht="18" customHeight="1" x14ac:dyDescent="0.2">
      <c r="B335" s="62">
        <v>1</v>
      </c>
      <c r="C335" s="62">
        <v>1</v>
      </c>
      <c r="D335" s="62">
        <v>1</v>
      </c>
      <c r="E335" s="62">
        <v>1</v>
      </c>
      <c r="F335" s="62"/>
      <c r="G335" s="62"/>
      <c r="H335" s="62"/>
      <c r="I335" s="62"/>
      <c r="J335" s="62"/>
      <c r="K335" s="62"/>
      <c r="L335" s="62"/>
      <c r="M335" s="143"/>
      <c r="N335" s="143">
        <v>1</v>
      </c>
      <c r="O335" s="62"/>
      <c r="P335" s="62"/>
      <c r="Q335" s="62">
        <v>1</v>
      </c>
      <c r="R335" s="62">
        <v>1</v>
      </c>
      <c r="S335" s="62">
        <v>1</v>
      </c>
      <c r="T335" s="62"/>
      <c r="U335" s="62"/>
      <c r="V335" s="183">
        <v>42278</v>
      </c>
      <c r="W335" s="183"/>
      <c r="X335" s="63" t="s">
        <v>606</v>
      </c>
      <c r="Y335" s="63" t="s">
        <v>1486</v>
      </c>
      <c r="Z335" s="63" t="s">
        <v>607</v>
      </c>
      <c r="AA335" s="63" t="s">
        <v>1735</v>
      </c>
      <c r="AB335" s="64" t="s">
        <v>33</v>
      </c>
      <c r="AC335" s="64" t="s">
        <v>1772</v>
      </c>
      <c r="AD335" s="64" t="s">
        <v>15</v>
      </c>
      <c r="AE335" s="64">
        <v>12</v>
      </c>
      <c r="AF335" s="55">
        <v>11.52</v>
      </c>
      <c r="AG335" s="55">
        <v>12.6</v>
      </c>
      <c r="AH335" s="55">
        <v>10.5</v>
      </c>
      <c r="AI335" s="55">
        <v>15.4</v>
      </c>
    </row>
    <row r="336" spans="2:35" s="2" customFormat="1" ht="18" customHeight="1" x14ac:dyDescent="0.2">
      <c r="B336" s="62">
        <v>1</v>
      </c>
      <c r="C336" s="62">
        <v>1</v>
      </c>
      <c r="D336" s="62">
        <v>1</v>
      </c>
      <c r="E336" s="62">
        <v>1</v>
      </c>
      <c r="F336" s="62"/>
      <c r="G336" s="62"/>
      <c r="H336" s="62"/>
      <c r="I336" s="62"/>
      <c r="J336" s="62"/>
      <c r="K336" s="62"/>
      <c r="L336" s="62"/>
      <c r="M336" s="143"/>
      <c r="N336" s="143">
        <v>1</v>
      </c>
      <c r="O336" s="62"/>
      <c r="P336" s="62"/>
      <c r="Q336" s="62">
        <v>1</v>
      </c>
      <c r="R336" s="62">
        <v>1</v>
      </c>
      <c r="S336" s="62">
        <v>1</v>
      </c>
      <c r="T336" s="62"/>
      <c r="U336" s="62"/>
      <c r="V336" s="183">
        <v>42278</v>
      </c>
      <c r="W336" s="183"/>
      <c r="X336" s="63" t="s">
        <v>608</v>
      </c>
      <c r="Y336" s="63" t="s">
        <v>1491</v>
      </c>
      <c r="Z336" s="63" t="s">
        <v>609</v>
      </c>
      <c r="AA336" s="63" t="s">
        <v>1735</v>
      </c>
      <c r="AB336" s="64" t="s">
        <v>33</v>
      </c>
      <c r="AC336" s="64" t="s">
        <v>1786</v>
      </c>
      <c r="AD336" s="64" t="s">
        <v>28</v>
      </c>
      <c r="AE336" s="64">
        <v>8</v>
      </c>
      <c r="AF336" s="55">
        <v>7.68</v>
      </c>
      <c r="AG336" s="55">
        <v>8.4</v>
      </c>
      <c r="AH336" s="55">
        <v>7.04</v>
      </c>
      <c r="AI336" s="55">
        <v>10</v>
      </c>
    </row>
    <row r="337" spans="2:35" s="2" customFormat="1" ht="18" customHeight="1" x14ac:dyDescent="0.2">
      <c r="B337" s="62">
        <v>1</v>
      </c>
      <c r="C337" s="62">
        <v>1</v>
      </c>
      <c r="D337" s="62">
        <v>1</v>
      </c>
      <c r="E337" s="62">
        <v>1</v>
      </c>
      <c r="F337" s="62"/>
      <c r="G337" s="62"/>
      <c r="H337" s="62"/>
      <c r="I337" s="62"/>
      <c r="J337" s="62"/>
      <c r="K337" s="62"/>
      <c r="L337" s="62"/>
      <c r="M337" s="143"/>
      <c r="N337" s="143">
        <v>1</v>
      </c>
      <c r="O337" s="62"/>
      <c r="P337" s="62"/>
      <c r="Q337" s="62">
        <v>1</v>
      </c>
      <c r="R337" s="62">
        <v>1</v>
      </c>
      <c r="S337" s="62">
        <v>1</v>
      </c>
      <c r="T337" s="62"/>
      <c r="U337" s="62"/>
      <c r="V337" s="183">
        <v>42278</v>
      </c>
      <c r="W337" s="183"/>
      <c r="X337" s="63" t="s">
        <v>610</v>
      </c>
      <c r="Y337" s="63" t="s">
        <v>1492</v>
      </c>
      <c r="Z337" s="63" t="s">
        <v>611</v>
      </c>
      <c r="AA337" s="63" t="s">
        <v>1737</v>
      </c>
      <c r="AB337" s="64" t="s">
        <v>18</v>
      </c>
      <c r="AC337" s="64" t="s">
        <v>1784</v>
      </c>
      <c r="AD337" s="64" t="s">
        <v>78</v>
      </c>
      <c r="AE337" s="64">
        <v>6</v>
      </c>
      <c r="AF337" s="55">
        <v>5.76</v>
      </c>
      <c r="AG337" s="55">
        <v>6.3</v>
      </c>
      <c r="AH337" s="55">
        <v>5</v>
      </c>
      <c r="AI337" s="55">
        <v>8</v>
      </c>
    </row>
    <row r="338" spans="2:35" s="2" customFormat="1" ht="18" customHeight="1" x14ac:dyDescent="0.2">
      <c r="B338" s="62">
        <v>1</v>
      </c>
      <c r="C338" s="62">
        <v>1</v>
      </c>
      <c r="D338" s="62">
        <v>1</v>
      </c>
      <c r="E338" s="62">
        <v>1</v>
      </c>
      <c r="F338" s="62"/>
      <c r="G338" s="62"/>
      <c r="H338" s="62"/>
      <c r="I338" s="62"/>
      <c r="J338" s="62"/>
      <c r="K338" s="62"/>
      <c r="L338" s="62"/>
      <c r="M338" s="143"/>
      <c r="N338" s="143">
        <v>1</v>
      </c>
      <c r="O338" s="62"/>
      <c r="P338" s="62"/>
      <c r="Q338" s="62">
        <v>1</v>
      </c>
      <c r="R338" s="62">
        <v>1</v>
      </c>
      <c r="S338" s="62">
        <v>1</v>
      </c>
      <c r="T338" s="62"/>
      <c r="U338" s="62"/>
      <c r="V338" s="183">
        <v>42278</v>
      </c>
      <c r="W338" s="183"/>
      <c r="X338" s="63" t="s">
        <v>612</v>
      </c>
      <c r="Y338" s="63" t="s">
        <v>1487</v>
      </c>
      <c r="Z338" s="63" t="s">
        <v>613</v>
      </c>
      <c r="AA338" s="63" t="s">
        <v>1737</v>
      </c>
      <c r="AB338" s="64" t="s">
        <v>18</v>
      </c>
      <c r="AC338" s="64" t="s">
        <v>1784</v>
      </c>
      <c r="AD338" s="64" t="s">
        <v>614</v>
      </c>
      <c r="AE338" s="64">
        <v>8</v>
      </c>
      <c r="AF338" s="55">
        <v>7.68</v>
      </c>
      <c r="AG338" s="55">
        <v>8.4</v>
      </c>
      <c r="AH338" s="55">
        <v>7.04</v>
      </c>
      <c r="AI338" s="55">
        <v>10</v>
      </c>
    </row>
    <row r="339" spans="2:35" s="2" customFormat="1" ht="18" customHeight="1" x14ac:dyDescent="0.2">
      <c r="B339" s="62">
        <v>1</v>
      </c>
      <c r="C339" s="62">
        <v>1</v>
      </c>
      <c r="D339" s="62">
        <v>1</v>
      </c>
      <c r="E339" s="62">
        <v>1</v>
      </c>
      <c r="F339" s="62"/>
      <c r="G339" s="62"/>
      <c r="H339" s="62"/>
      <c r="I339" s="62"/>
      <c r="J339" s="62"/>
      <c r="K339" s="62"/>
      <c r="L339" s="62"/>
      <c r="M339" s="143"/>
      <c r="N339" s="143">
        <v>1</v>
      </c>
      <c r="O339" s="62"/>
      <c r="P339" s="62"/>
      <c r="Q339" s="62">
        <v>1</v>
      </c>
      <c r="R339" s="62">
        <v>1</v>
      </c>
      <c r="S339" s="62">
        <v>1</v>
      </c>
      <c r="T339" s="62"/>
      <c r="U339" s="62"/>
      <c r="V339" s="183">
        <v>42278</v>
      </c>
      <c r="W339" s="183"/>
      <c r="X339" s="63" t="s">
        <v>615</v>
      </c>
      <c r="Y339" s="63" t="s">
        <v>1488</v>
      </c>
      <c r="Z339" s="63" t="s">
        <v>616</v>
      </c>
      <c r="AA339" s="63" t="s">
        <v>1736</v>
      </c>
      <c r="AB339" s="64" t="s">
        <v>10</v>
      </c>
      <c r="AC339" s="64" t="s">
        <v>1784</v>
      </c>
      <c r="AD339" s="64" t="s">
        <v>11</v>
      </c>
      <c r="AE339" s="64">
        <v>8</v>
      </c>
      <c r="AF339" s="55">
        <v>7.68</v>
      </c>
      <c r="AG339" s="55">
        <v>8.4</v>
      </c>
      <c r="AH339" s="55">
        <v>7.04</v>
      </c>
      <c r="AI339" s="55">
        <v>10</v>
      </c>
    </row>
    <row r="340" spans="2:35" s="2" customFormat="1" ht="18" customHeight="1" x14ac:dyDescent="0.2">
      <c r="B340" s="62">
        <v>1</v>
      </c>
      <c r="C340" s="62">
        <v>1</v>
      </c>
      <c r="D340" s="62">
        <v>1</v>
      </c>
      <c r="E340" s="62">
        <v>1</v>
      </c>
      <c r="F340" s="62"/>
      <c r="G340" s="62"/>
      <c r="H340" s="62"/>
      <c r="I340" s="62"/>
      <c r="J340" s="62"/>
      <c r="K340" s="62"/>
      <c r="L340" s="62"/>
      <c r="M340" s="143"/>
      <c r="N340" s="143">
        <v>1</v>
      </c>
      <c r="O340" s="62"/>
      <c r="P340" s="62"/>
      <c r="Q340" s="62">
        <v>1</v>
      </c>
      <c r="R340" s="62">
        <v>1</v>
      </c>
      <c r="S340" s="62">
        <v>1</v>
      </c>
      <c r="T340" s="62"/>
      <c r="U340" s="62"/>
      <c r="V340" s="183">
        <v>42278</v>
      </c>
      <c r="W340" s="183"/>
      <c r="X340" s="63" t="s">
        <v>617</v>
      </c>
      <c r="Y340" s="63" t="s">
        <v>1493</v>
      </c>
      <c r="Z340" s="63" t="s">
        <v>952</v>
      </c>
      <c r="AA340" s="63" t="s">
        <v>1736</v>
      </c>
      <c r="AB340" s="64" t="s">
        <v>10</v>
      </c>
      <c r="AC340" s="64" t="s">
        <v>1784</v>
      </c>
      <c r="AD340" s="64" t="s">
        <v>147</v>
      </c>
      <c r="AE340" s="64">
        <v>8</v>
      </c>
      <c r="AF340" s="55">
        <v>7.68</v>
      </c>
      <c r="AG340" s="55">
        <v>8.4</v>
      </c>
      <c r="AH340" s="55">
        <v>7.04</v>
      </c>
      <c r="AI340" s="55">
        <v>10</v>
      </c>
    </row>
    <row r="341" spans="2:35" s="2" customFormat="1" ht="18" customHeight="1" x14ac:dyDescent="0.2">
      <c r="B341" s="62">
        <v>1</v>
      </c>
      <c r="C341" s="62">
        <v>1</v>
      </c>
      <c r="D341" s="62">
        <v>1</v>
      </c>
      <c r="E341" s="62">
        <v>1</v>
      </c>
      <c r="F341" s="62"/>
      <c r="G341" s="62"/>
      <c r="H341" s="62"/>
      <c r="I341" s="62"/>
      <c r="J341" s="62"/>
      <c r="K341" s="62"/>
      <c r="L341" s="62"/>
      <c r="M341" s="143"/>
      <c r="N341" s="143">
        <v>1</v>
      </c>
      <c r="O341" s="62"/>
      <c r="P341" s="62"/>
      <c r="Q341" s="62">
        <v>1</v>
      </c>
      <c r="R341" s="62">
        <v>1</v>
      </c>
      <c r="S341" s="62">
        <v>1</v>
      </c>
      <c r="T341" s="62"/>
      <c r="U341" s="62"/>
      <c r="V341" s="183">
        <v>42278</v>
      </c>
      <c r="W341" s="183"/>
      <c r="X341" s="63" t="s">
        <v>618</v>
      </c>
      <c r="Y341" s="63" t="s">
        <v>1494</v>
      </c>
      <c r="Z341" s="63" t="s">
        <v>619</v>
      </c>
      <c r="AA341" s="63" t="s">
        <v>1736</v>
      </c>
      <c r="AB341" s="64" t="s">
        <v>10</v>
      </c>
      <c r="AC341" s="64" t="s">
        <v>1784</v>
      </c>
      <c r="AD341" s="64" t="s">
        <v>56</v>
      </c>
      <c r="AE341" s="64">
        <v>8</v>
      </c>
      <c r="AF341" s="55">
        <v>7.68</v>
      </c>
      <c r="AG341" s="55">
        <v>8.4</v>
      </c>
      <c r="AH341" s="55">
        <v>7.04</v>
      </c>
      <c r="AI341" s="55">
        <v>10</v>
      </c>
    </row>
    <row r="342" spans="2:35" s="2" customFormat="1" ht="18" customHeight="1" x14ac:dyDescent="0.2">
      <c r="B342" s="62">
        <v>1</v>
      </c>
      <c r="C342" s="62">
        <v>1</v>
      </c>
      <c r="D342" s="62">
        <v>1</v>
      </c>
      <c r="E342" s="62">
        <v>1</v>
      </c>
      <c r="F342" s="62"/>
      <c r="G342" s="62"/>
      <c r="H342" s="62"/>
      <c r="I342" s="62"/>
      <c r="J342" s="62"/>
      <c r="K342" s="62"/>
      <c r="L342" s="62"/>
      <c r="M342" s="143"/>
      <c r="N342" s="143">
        <v>1</v>
      </c>
      <c r="O342" s="62"/>
      <c r="P342" s="62"/>
      <c r="Q342" s="62">
        <v>1</v>
      </c>
      <c r="R342" s="62">
        <v>1</v>
      </c>
      <c r="S342" s="62">
        <v>1</v>
      </c>
      <c r="T342" s="62"/>
      <c r="U342" s="62"/>
      <c r="V342" s="183">
        <v>42278</v>
      </c>
      <c r="W342" s="183"/>
      <c r="X342" s="63" t="s">
        <v>620</v>
      </c>
      <c r="Y342" s="63" t="s">
        <v>1495</v>
      </c>
      <c r="Z342" s="63" t="s">
        <v>621</v>
      </c>
      <c r="AA342" s="63" t="s">
        <v>1736</v>
      </c>
      <c r="AB342" s="64" t="s">
        <v>10</v>
      </c>
      <c r="AC342" s="64" t="s">
        <v>1784</v>
      </c>
      <c r="AD342" s="64" t="s">
        <v>7</v>
      </c>
      <c r="AE342" s="64">
        <v>8</v>
      </c>
      <c r="AF342" s="55">
        <v>7.68</v>
      </c>
      <c r="AG342" s="55">
        <v>8.4</v>
      </c>
      <c r="AH342" s="55">
        <v>7.04</v>
      </c>
      <c r="AI342" s="55">
        <v>10</v>
      </c>
    </row>
    <row r="343" spans="2:35" s="2" customFormat="1" ht="18" customHeight="1" x14ac:dyDescent="0.2">
      <c r="B343" s="62">
        <v>1</v>
      </c>
      <c r="C343" s="31" t="s">
        <v>904</v>
      </c>
      <c r="D343" s="62"/>
      <c r="E343" s="62"/>
      <c r="F343" s="62"/>
      <c r="G343" s="62"/>
      <c r="H343" s="62"/>
      <c r="I343" s="62"/>
      <c r="J343" s="62"/>
      <c r="K343" s="62"/>
      <c r="L343" s="62"/>
      <c r="M343" s="143"/>
      <c r="N343" s="143">
        <v>1</v>
      </c>
      <c r="O343" s="62"/>
      <c r="P343" s="62"/>
      <c r="Q343" s="62"/>
      <c r="R343" s="62"/>
      <c r="S343" s="62">
        <v>1</v>
      </c>
      <c r="T343" s="62"/>
      <c r="U343" s="62"/>
      <c r="V343" s="183">
        <v>42278</v>
      </c>
      <c r="W343" s="183"/>
      <c r="X343" s="65" t="s">
        <v>622</v>
      </c>
      <c r="Y343" s="65" t="s">
        <v>1497</v>
      </c>
      <c r="Z343" s="65" t="s">
        <v>623</v>
      </c>
      <c r="AA343" s="65" t="s">
        <v>1736</v>
      </c>
      <c r="AB343" s="25" t="s">
        <v>10</v>
      </c>
      <c r="AC343" s="25" t="s">
        <v>1784</v>
      </c>
      <c r="AD343" s="25"/>
      <c r="AE343" s="25"/>
      <c r="AF343" s="20"/>
      <c r="AG343" s="20"/>
      <c r="AH343" s="20"/>
      <c r="AI343" s="20"/>
    </row>
    <row r="344" spans="2:35" s="2" customFormat="1" ht="18" customHeight="1" x14ac:dyDescent="0.2">
      <c r="B344" s="62"/>
      <c r="C344" s="62">
        <v>1</v>
      </c>
      <c r="D344" s="62">
        <v>1</v>
      </c>
      <c r="E344" s="62">
        <v>1</v>
      </c>
      <c r="F344" s="62"/>
      <c r="G344" s="62"/>
      <c r="H344" s="62"/>
      <c r="I344" s="62"/>
      <c r="J344" s="62"/>
      <c r="K344" s="62"/>
      <c r="L344" s="62"/>
      <c r="M344" s="143"/>
      <c r="N344" s="143"/>
      <c r="O344" s="62"/>
      <c r="P344" s="62">
        <v>1</v>
      </c>
      <c r="Q344" s="62">
        <v>1</v>
      </c>
      <c r="R344" s="62">
        <v>1</v>
      </c>
      <c r="S344" s="62"/>
      <c r="T344" s="62"/>
      <c r="U344" s="62"/>
      <c r="V344" s="183">
        <v>42278</v>
      </c>
      <c r="W344" s="183"/>
      <c r="X344" s="27" t="s">
        <v>624</v>
      </c>
      <c r="Y344" s="27" t="s">
        <v>1496</v>
      </c>
      <c r="Z344" s="27" t="s">
        <v>625</v>
      </c>
      <c r="AA344" s="27" t="s">
        <v>1736</v>
      </c>
      <c r="AB344" s="28" t="s">
        <v>10</v>
      </c>
      <c r="AC344" s="28" t="s">
        <v>1784</v>
      </c>
      <c r="AD344" s="28" t="s">
        <v>17</v>
      </c>
      <c r="AE344" s="28">
        <v>8</v>
      </c>
      <c r="AF344" s="4">
        <v>7.68</v>
      </c>
      <c r="AG344" s="4">
        <v>8.4</v>
      </c>
      <c r="AH344" s="4">
        <v>7.04</v>
      </c>
      <c r="AI344" s="4">
        <v>10</v>
      </c>
    </row>
    <row r="345" spans="2:35" s="2" customFormat="1" ht="18" customHeight="1" x14ac:dyDescent="0.2">
      <c r="B345" s="62"/>
      <c r="C345" s="62">
        <v>1</v>
      </c>
      <c r="D345" s="62">
        <v>1</v>
      </c>
      <c r="E345" s="62">
        <v>1</v>
      </c>
      <c r="F345" s="62"/>
      <c r="G345" s="62"/>
      <c r="H345" s="62"/>
      <c r="I345" s="62"/>
      <c r="J345" s="62"/>
      <c r="K345" s="62"/>
      <c r="L345" s="62"/>
      <c r="M345" s="143"/>
      <c r="N345" s="143"/>
      <c r="O345" s="62"/>
      <c r="P345" s="62">
        <v>1</v>
      </c>
      <c r="Q345" s="62">
        <v>1</v>
      </c>
      <c r="R345" s="62">
        <v>1</v>
      </c>
      <c r="S345" s="62"/>
      <c r="T345" s="62"/>
      <c r="U345" s="62"/>
      <c r="V345" s="183">
        <v>42278</v>
      </c>
      <c r="W345" s="183"/>
      <c r="X345" s="27" t="s">
        <v>626</v>
      </c>
      <c r="Y345" s="27" t="s">
        <v>1498</v>
      </c>
      <c r="Z345" s="27" t="s">
        <v>627</v>
      </c>
      <c r="AA345" s="27" t="s">
        <v>1736</v>
      </c>
      <c r="AB345" s="28" t="s">
        <v>10</v>
      </c>
      <c r="AC345" s="28" t="s">
        <v>1784</v>
      </c>
      <c r="AD345" s="28" t="s">
        <v>15</v>
      </c>
      <c r="AE345" s="28">
        <v>8</v>
      </c>
      <c r="AF345" s="4">
        <v>7.68</v>
      </c>
      <c r="AG345" s="4">
        <v>8.4</v>
      </c>
      <c r="AH345" s="4">
        <v>7.04</v>
      </c>
      <c r="AI345" s="4">
        <v>10</v>
      </c>
    </row>
    <row r="346" spans="2:35" s="2" customFormat="1" ht="18" customHeight="1" x14ac:dyDescent="0.2">
      <c r="B346" s="62">
        <v>1</v>
      </c>
      <c r="C346" s="62">
        <v>1</v>
      </c>
      <c r="D346" s="62">
        <v>1</v>
      </c>
      <c r="E346" s="62">
        <v>1</v>
      </c>
      <c r="F346" s="62"/>
      <c r="G346" s="62"/>
      <c r="H346" s="62"/>
      <c r="I346" s="62"/>
      <c r="J346" s="62"/>
      <c r="K346" s="62"/>
      <c r="L346" s="62"/>
      <c r="M346" s="143"/>
      <c r="N346" s="143">
        <v>1</v>
      </c>
      <c r="O346" s="62"/>
      <c r="P346" s="62"/>
      <c r="Q346" s="62">
        <v>1</v>
      </c>
      <c r="R346" s="62">
        <v>1</v>
      </c>
      <c r="S346" s="62">
        <v>1</v>
      </c>
      <c r="T346" s="62"/>
      <c r="U346" s="62"/>
      <c r="V346" s="183">
        <v>42278</v>
      </c>
      <c r="W346" s="183"/>
      <c r="X346" s="63" t="s">
        <v>628</v>
      </c>
      <c r="Y346" s="63" t="s">
        <v>1558</v>
      </c>
      <c r="Z346" s="63" t="s">
        <v>629</v>
      </c>
      <c r="AA346" s="63" t="s">
        <v>1736</v>
      </c>
      <c r="AB346" s="64" t="s">
        <v>10</v>
      </c>
      <c r="AC346" s="64" t="s">
        <v>1123</v>
      </c>
      <c r="AD346" s="64" t="s">
        <v>940</v>
      </c>
      <c r="AE346" s="64">
        <v>8</v>
      </c>
      <c r="AF346" s="55">
        <v>7.68</v>
      </c>
      <c r="AG346" s="55">
        <v>8.4</v>
      </c>
      <c r="AH346" s="55">
        <v>7.04</v>
      </c>
      <c r="AI346" s="55">
        <v>10</v>
      </c>
    </row>
    <row r="347" spans="2:35" s="2" customFormat="1" ht="18" customHeight="1" x14ac:dyDescent="0.2">
      <c r="B347" s="62">
        <v>1</v>
      </c>
      <c r="C347" s="62">
        <v>1</v>
      </c>
      <c r="D347" s="62">
        <v>1</v>
      </c>
      <c r="E347" s="62">
        <v>1</v>
      </c>
      <c r="F347" s="62"/>
      <c r="G347" s="62"/>
      <c r="H347" s="62"/>
      <c r="I347" s="62"/>
      <c r="J347" s="62"/>
      <c r="K347" s="62"/>
      <c r="L347" s="62"/>
      <c r="M347" s="143"/>
      <c r="N347" s="143">
        <v>1</v>
      </c>
      <c r="O347" s="62"/>
      <c r="P347" s="62"/>
      <c r="Q347" s="62">
        <v>1</v>
      </c>
      <c r="R347" s="62">
        <v>1</v>
      </c>
      <c r="S347" s="62">
        <v>1</v>
      </c>
      <c r="T347" s="62"/>
      <c r="U347" s="62"/>
      <c r="V347" s="183">
        <v>42278</v>
      </c>
      <c r="W347" s="183"/>
      <c r="X347" s="63" t="s">
        <v>630</v>
      </c>
      <c r="Y347" s="63" t="s">
        <v>1561</v>
      </c>
      <c r="Z347" s="63" t="s">
        <v>631</v>
      </c>
      <c r="AA347" s="63" t="s">
        <v>1736</v>
      </c>
      <c r="AB347" s="64" t="s">
        <v>14</v>
      </c>
      <c r="AC347" s="64" t="s">
        <v>1783</v>
      </c>
      <c r="AD347" s="64" t="s">
        <v>11</v>
      </c>
      <c r="AE347" s="64">
        <v>8</v>
      </c>
      <c r="AF347" s="55">
        <v>7.68</v>
      </c>
      <c r="AG347" s="55">
        <v>8.4</v>
      </c>
      <c r="AH347" s="55">
        <v>7.04</v>
      </c>
      <c r="AI347" s="55">
        <v>10</v>
      </c>
    </row>
    <row r="348" spans="2:35" s="2" customFormat="1" ht="18" customHeight="1" x14ac:dyDescent="0.2">
      <c r="B348" s="62">
        <v>1</v>
      </c>
      <c r="C348" s="31" t="s">
        <v>904</v>
      </c>
      <c r="D348" s="62"/>
      <c r="E348" s="62"/>
      <c r="F348" s="62"/>
      <c r="G348" s="62"/>
      <c r="H348" s="62"/>
      <c r="I348" s="62"/>
      <c r="J348" s="62"/>
      <c r="K348" s="62"/>
      <c r="L348" s="62"/>
      <c r="M348" s="143"/>
      <c r="N348" s="143">
        <v>1</v>
      </c>
      <c r="O348" s="62"/>
      <c r="P348" s="62"/>
      <c r="Q348" s="62"/>
      <c r="R348" s="62"/>
      <c r="S348" s="62">
        <v>1</v>
      </c>
      <c r="T348" s="62"/>
      <c r="U348" s="62"/>
      <c r="V348" s="183">
        <v>42278</v>
      </c>
      <c r="W348" s="183"/>
      <c r="X348" s="65" t="s">
        <v>632</v>
      </c>
      <c r="Y348" s="65" t="s">
        <v>1500</v>
      </c>
      <c r="Z348" s="65" t="s">
        <v>633</v>
      </c>
      <c r="AA348" s="65" t="s">
        <v>1737</v>
      </c>
      <c r="AB348" s="25" t="s">
        <v>25</v>
      </c>
      <c r="AC348" s="25" t="s">
        <v>1785</v>
      </c>
      <c r="AD348" s="25"/>
      <c r="AE348" s="25"/>
      <c r="AF348" s="20"/>
      <c r="AG348" s="20"/>
      <c r="AH348" s="20"/>
      <c r="AI348" s="20"/>
    </row>
    <row r="349" spans="2:35" s="2" customFormat="1" ht="18" customHeight="1" x14ac:dyDescent="0.2">
      <c r="B349" s="62"/>
      <c r="C349" s="62">
        <v>1</v>
      </c>
      <c r="D349" s="62">
        <v>1</v>
      </c>
      <c r="E349" s="62">
        <v>1</v>
      </c>
      <c r="F349" s="62"/>
      <c r="G349" s="62"/>
      <c r="H349" s="62"/>
      <c r="I349" s="62"/>
      <c r="J349" s="62"/>
      <c r="K349" s="62"/>
      <c r="L349" s="62"/>
      <c r="M349" s="143"/>
      <c r="N349" s="143"/>
      <c r="O349" s="62"/>
      <c r="P349" s="62">
        <v>1</v>
      </c>
      <c r="Q349" s="62">
        <v>1</v>
      </c>
      <c r="R349" s="62">
        <v>1</v>
      </c>
      <c r="S349" s="62"/>
      <c r="T349" s="62"/>
      <c r="U349" s="62"/>
      <c r="V349" s="183">
        <v>42278</v>
      </c>
      <c r="W349" s="183"/>
      <c r="X349" s="66" t="s">
        <v>634</v>
      </c>
      <c r="Y349" s="66" t="s">
        <v>1499</v>
      </c>
      <c r="Z349" s="66" t="s">
        <v>635</v>
      </c>
      <c r="AA349" s="66" t="s">
        <v>1737</v>
      </c>
      <c r="AB349" s="59" t="s">
        <v>25</v>
      </c>
      <c r="AC349" s="59" t="s">
        <v>1785</v>
      </c>
      <c r="AD349" s="59" t="s">
        <v>425</v>
      </c>
      <c r="AE349" s="59">
        <v>6</v>
      </c>
      <c r="AF349" s="3">
        <v>5.76</v>
      </c>
      <c r="AG349" s="3">
        <v>6.3</v>
      </c>
      <c r="AH349" s="3">
        <v>5</v>
      </c>
      <c r="AI349" s="3">
        <v>8</v>
      </c>
    </row>
    <row r="350" spans="2:35" s="2" customFormat="1" ht="18" customHeight="1" x14ac:dyDescent="0.2">
      <c r="B350" s="62"/>
      <c r="C350" s="62">
        <v>1</v>
      </c>
      <c r="D350" s="62">
        <v>1</v>
      </c>
      <c r="E350" s="62">
        <v>1</v>
      </c>
      <c r="F350" s="62"/>
      <c r="G350" s="62"/>
      <c r="H350" s="62"/>
      <c r="I350" s="62"/>
      <c r="J350" s="62"/>
      <c r="K350" s="62"/>
      <c r="L350" s="62"/>
      <c r="M350" s="143"/>
      <c r="N350" s="143"/>
      <c r="O350" s="62"/>
      <c r="P350" s="62">
        <v>1</v>
      </c>
      <c r="Q350" s="62">
        <v>1</v>
      </c>
      <c r="R350" s="62">
        <v>1</v>
      </c>
      <c r="S350" s="62"/>
      <c r="T350" s="62"/>
      <c r="U350" s="62"/>
      <c r="V350" s="183">
        <v>42278</v>
      </c>
      <c r="W350" s="183"/>
      <c r="X350" s="66" t="s">
        <v>636</v>
      </c>
      <c r="Y350" s="66" t="s">
        <v>1427</v>
      </c>
      <c r="Z350" s="66" t="s">
        <v>637</v>
      </c>
      <c r="AA350" s="66" t="s">
        <v>1737</v>
      </c>
      <c r="AB350" s="59" t="s">
        <v>25</v>
      </c>
      <c r="AC350" s="59" t="s">
        <v>1785</v>
      </c>
      <c r="AD350" s="59" t="s">
        <v>11</v>
      </c>
      <c r="AE350" s="59">
        <v>8</v>
      </c>
      <c r="AF350" s="3">
        <v>7.68</v>
      </c>
      <c r="AG350" s="3">
        <v>8.4</v>
      </c>
      <c r="AH350" s="3">
        <v>7.04</v>
      </c>
      <c r="AI350" s="3">
        <v>10</v>
      </c>
    </row>
    <row r="351" spans="2:35" s="2" customFormat="1" ht="18" customHeight="1" x14ac:dyDescent="0.2">
      <c r="B351" s="62">
        <v>1</v>
      </c>
      <c r="C351" s="62">
        <v>1</v>
      </c>
      <c r="D351" s="62">
        <v>1</v>
      </c>
      <c r="E351" s="62">
        <v>1</v>
      </c>
      <c r="F351" s="62"/>
      <c r="G351" s="62"/>
      <c r="H351" s="62"/>
      <c r="I351" s="62"/>
      <c r="J351" s="62"/>
      <c r="K351" s="62"/>
      <c r="L351" s="62"/>
      <c r="M351" s="143"/>
      <c r="N351" s="143">
        <v>1</v>
      </c>
      <c r="O351" s="62"/>
      <c r="P351" s="62"/>
      <c r="Q351" s="62">
        <v>1</v>
      </c>
      <c r="R351" s="62">
        <v>1</v>
      </c>
      <c r="S351" s="62">
        <v>1</v>
      </c>
      <c r="T351" s="62"/>
      <c r="U351" s="62"/>
      <c r="V351" s="183">
        <v>42278</v>
      </c>
      <c r="W351" s="183"/>
      <c r="X351" s="63" t="s">
        <v>638</v>
      </c>
      <c r="Y351" s="63" t="s">
        <v>1559</v>
      </c>
      <c r="Z351" s="63" t="s">
        <v>639</v>
      </c>
      <c r="AA351" s="63" t="s">
        <v>1736</v>
      </c>
      <c r="AB351" s="64" t="s">
        <v>10</v>
      </c>
      <c r="AC351" s="64" t="s">
        <v>1783</v>
      </c>
      <c r="AD351" s="64" t="s">
        <v>11</v>
      </c>
      <c r="AE351" s="64">
        <v>12</v>
      </c>
      <c r="AF351" s="55">
        <v>11.52</v>
      </c>
      <c r="AG351" s="55">
        <v>12.6</v>
      </c>
      <c r="AH351" s="55">
        <v>10.5</v>
      </c>
      <c r="AI351" s="55">
        <v>15.36</v>
      </c>
    </row>
    <row r="352" spans="2:35" s="2" customFormat="1" ht="18" customHeight="1" x14ac:dyDescent="0.2">
      <c r="B352" s="62">
        <v>1</v>
      </c>
      <c r="C352" s="62">
        <v>1</v>
      </c>
      <c r="D352" s="62">
        <v>1</v>
      </c>
      <c r="E352" s="62">
        <v>1</v>
      </c>
      <c r="F352" s="62"/>
      <c r="G352" s="62"/>
      <c r="H352" s="62"/>
      <c r="I352" s="62"/>
      <c r="J352" s="62"/>
      <c r="K352" s="62"/>
      <c r="L352" s="62"/>
      <c r="M352" s="143"/>
      <c r="N352" s="143">
        <v>1</v>
      </c>
      <c r="O352" s="62"/>
      <c r="P352" s="62"/>
      <c r="Q352" s="62">
        <v>1</v>
      </c>
      <c r="R352" s="62">
        <v>1</v>
      </c>
      <c r="S352" s="62">
        <v>1</v>
      </c>
      <c r="T352" s="62"/>
      <c r="U352" s="62"/>
      <c r="V352" s="183">
        <v>42278</v>
      </c>
      <c r="W352" s="183"/>
      <c r="X352" s="63" t="s">
        <v>640</v>
      </c>
      <c r="Y352" s="63" t="s">
        <v>1560</v>
      </c>
      <c r="Z352" s="63" t="s">
        <v>641</v>
      </c>
      <c r="AA352" s="63" t="s">
        <v>1735</v>
      </c>
      <c r="AB352" s="64" t="s">
        <v>33</v>
      </c>
      <c r="AC352" s="64" t="s">
        <v>1786</v>
      </c>
      <c r="AD352" s="64" t="s">
        <v>41</v>
      </c>
      <c r="AE352" s="64">
        <v>6</v>
      </c>
      <c r="AF352" s="55">
        <v>5.76</v>
      </c>
      <c r="AG352" s="55">
        <v>6.3</v>
      </c>
      <c r="AH352" s="55">
        <v>5</v>
      </c>
      <c r="AI352" s="55">
        <v>8</v>
      </c>
    </row>
    <row r="353" spans="2:35" s="2" customFormat="1" ht="18" customHeight="1" x14ac:dyDescent="0.2">
      <c r="B353" s="62">
        <v>1</v>
      </c>
      <c r="C353" s="62">
        <v>1</v>
      </c>
      <c r="D353" s="62">
        <v>1</v>
      </c>
      <c r="E353" s="62">
        <v>1</v>
      </c>
      <c r="F353" s="62"/>
      <c r="G353" s="62"/>
      <c r="H353" s="62"/>
      <c r="I353" s="62"/>
      <c r="J353" s="62"/>
      <c r="K353" s="62"/>
      <c r="L353" s="62"/>
      <c r="M353" s="143"/>
      <c r="N353" s="143">
        <v>1</v>
      </c>
      <c r="O353" s="62"/>
      <c r="P353" s="62"/>
      <c r="Q353" s="62">
        <v>1</v>
      </c>
      <c r="R353" s="62">
        <v>1</v>
      </c>
      <c r="S353" s="62">
        <v>1</v>
      </c>
      <c r="T353" s="62"/>
      <c r="U353" s="62"/>
      <c r="V353" s="183">
        <v>42278</v>
      </c>
      <c r="W353" s="183"/>
      <c r="X353" s="63" t="s">
        <v>642</v>
      </c>
      <c r="Y353" s="63" t="s">
        <v>1501</v>
      </c>
      <c r="Z353" s="63" t="s">
        <v>643</v>
      </c>
      <c r="AA353" s="63" t="s">
        <v>1737</v>
      </c>
      <c r="AB353" s="64" t="s">
        <v>25</v>
      </c>
      <c r="AC353" s="64" t="s">
        <v>1785</v>
      </c>
      <c r="AD353" s="64" t="s">
        <v>11</v>
      </c>
      <c r="AE353" s="64">
        <v>8</v>
      </c>
      <c r="AF353" s="55">
        <v>7.68</v>
      </c>
      <c r="AG353" s="55">
        <v>8.4</v>
      </c>
      <c r="AH353" s="55">
        <v>7.04</v>
      </c>
      <c r="AI353" s="55">
        <v>10</v>
      </c>
    </row>
    <row r="354" spans="2:35" s="2" customFormat="1" ht="18" customHeight="1" x14ac:dyDescent="0.2">
      <c r="B354" s="62">
        <v>1</v>
      </c>
      <c r="C354" s="62">
        <v>1</v>
      </c>
      <c r="D354" s="62">
        <v>1</v>
      </c>
      <c r="E354" s="62">
        <v>1</v>
      </c>
      <c r="F354" s="62">
        <v>1</v>
      </c>
      <c r="G354" s="62"/>
      <c r="H354" s="62"/>
      <c r="I354" s="62"/>
      <c r="J354" s="62"/>
      <c r="K354" s="62"/>
      <c r="L354" s="62"/>
      <c r="M354" s="143"/>
      <c r="N354" s="143"/>
      <c r="O354" s="62">
        <v>1</v>
      </c>
      <c r="P354" s="62"/>
      <c r="Q354" s="62">
        <v>1</v>
      </c>
      <c r="R354" s="62">
        <v>1</v>
      </c>
      <c r="S354" s="62">
        <v>1</v>
      </c>
      <c r="T354" s="62"/>
      <c r="U354" s="62"/>
      <c r="V354" s="183">
        <v>42278</v>
      </c>
      <c r="W354" s="183"/>
      <c r="X354" s="63" t="s">
        <v>895</v>
      </c>
      <c r="Y354" s="63" t="s">
        <v>1504</v>
      </c>
      <c r="Z354" s="63" t="s">
        <v>896</v>
      </c>
      <c r="AA354" s="63" t="s">
        <v>1737</v>
      </c>
      <c r="AB354" s="64" t="s">
        <v>18</v>
      </c>
      <c r="AC354" s="64" t="s">
        <v>1787</v>
      </c>
      <c r="AD354" s="64" t="s">
        <v>140</v>
      </c>
      <c r="AE354" s="64" t="s">
        <v>290</v>
      </c>
      <c r="AF354" s="55">
        <v>25.5</v>
      </c>
      <c r="AG354" s="55">
        <v>40</v>
      </c>
      <c r="AH354" s="55">
        <v>25.5</v>
      </c>
      <c r="AI354" s="55">
        <v>40</v>
      </c>
    </row>
    <row r="355" spans="2:35" s="2" customFormat="1" ht="18" customHeight="1" x14ac:dyDescent="0.2">
      <c r="B355" s="62">
        <v>1</v>
      </c>
      <c r="C355" s="62">
        <v>1</v>
      </c>
      <c r="D355" s="62">
        <v>1</v>
      </c>
      <c r="E355" s="62">
        <v>1</v>
      </c>
      <c r="F355" s="62"/>
      <c r="G355" s="62"/>
      <c r="H355" s="62"/>
      <c r="I355" s="62"/>
      <c r="J355" s="62"/>
      <c r="K355" s="62"/>
      <c r="L355" s="62"/>
      <c r="M355" s="143"/>
      <c r="N355" s="143">
        <v>1</v>
      </c>
      <c r="O355" s="62"/>
      <c r="P355" s="62"/>
      <c r="Q355" s="62">
        <v>1</v>
      </c>
      <c r="R355" s="62">
        <v>1</v>
      </c>
      <c r="S355" s="62">
        <v>1</v>
      </c>
      <c r="T355" s="62"/>
      <c r="U355" s="62"/>
      <c r="V355" s="183">
        <v>42278</v>
      </c>
      <c r="W355" s="183"/>
      <c r="X355" s="63" t="s">
        <v>644</v>
      </c>
      <c r="Y355" s="63" t="s">
        <v>1505</v>
      </c>
      <c r="Z355" s="63" t="s">
        <v>645</v>
      </c>
      <c r="AA355" s="63" t="s">
        <v>1735</v>
      </c>
      <c r="AB355" s="64" t="s">
        <v>33</v>
      </c>
      <c r="AC355" s="64" t="s">
        <v>1026</v>
      </c>
      <c r="AD355" s="64" t="s">
        <v>78</v>
      </c>
      <c r="AE355" s="64">
        <v>8</v>
      </c>
      <c r="AF355" s="55">
        <v>7.68</v>
      </c>
      <c r="AG355" s="55">
        <v>8.4</v>
      </c>
      <c r="AH355" s="55">
        <v>7.04</v>
      </c>
      <c r="AI355" s="55">
        <v>10</v>
      </c>
    </row>
    <row r="356" spans="2:35" s="2" customFormat="1" ht="18" customHeight="1" x14ac:dyDescent="0.2">
      <c r="B356" s="62">
        <v>1</v>
      </c>
      <c r="C356" s="62">
        <v>1</v>
      </c>
      <c r="D356" s="62">
        <v>1</v>
      </c>
      <c r="E356" s="62">
        <v>1</v>
      </c>
      <c r="F356" s="62"/>
      <c r="G356" s="62"/>
      <c r="H356" s="62"/>
      <c r="I356" s="62"/>
      <c r="J356" s="62"/>
      <c r="K356" s="62"/>
      <c r="L356" s="62"/>
      <c r="M356" s="143"/>
      <c r="N356" s="143">
        <v>1</v>
      </c>
      <c r="O356" s="62"/>
      <c r="P356" s="62"/>
      <c r="Q356" s="62">
        <v>1</v>
      </c>
      <c r="R356" s="62">
        <v>1</v>
      </c>
      <c r="S356" s="62">
        <v>1</v>
      </c>
      <c r="T356" s="62"/>
      <c r="U356" s="62"/>
      <c r="V356" s="183">
        <v>42278</v>
      </c>
      <c r="W356" s="183"/>
      <c r="X356" s="63" t="s">
        <v>646</v>
      </c>
      <c r="Y356" s="63" t="s">
        <v>1506</v>
      </c>
      <c r="Z356" s="63" t="s">
        <v>647</v>
      </c>
      <c r="AA356" s="63" t="s">
        <v>1735</v>
      </c>
      <c r="AB356" s="64" t="s">
        <v>33</v>
      </c>
      <c r="AC356" s="64" t="s">
        <v>1026</v>
      </c>
      <c r="AD356" s="64" t="s">
        <v>11</v>
      </c>
      <c r="AE356" s="64">
        <v>8</v>
      </c>
      <c r="AF356" s="55">
        <v>7.68</v>
      </c>
      <c r="AG356" s="55">
        <v>8.4</v>
      </c>
      <c r="AH356" s="55">
        <v>7.04</v>
      </c>
      <c r="AI356" s="55">
        <v>10</v>
      </c>
    </row>
    <row r="357" spans="2:35" s="2" customFormat="1" ht="18" customHeight="1" x14ac:dyDescent="0.2">
      <c r="B357" s="62">
        <v>1</v>
      </c>
      <c r="C357" s="31" t="s">
        <v>904</v>
      </c>
      <c r="D357" s="62"/>
      <c r="E357" s="62"/>
      <c r="F357" s="62"/>
      <c r="G357" s="62"/>
      <c r="H357" s="62"/>
      <c r="I357" s="62"/>
      <c r="J357" s="62"/>
      <c r="K357" s="62"/>
      <c r="L357" s="62"/>
      <c r="M357" s="143"/>
      <c r="N357" s="143">
        <v>1</v>
      </c>
      <c r="O357" s="62"/>
      <c r="P357" s="62"/>
      <c r="Q357" s="62"/>
      <c r="R357" s="62"/>
      <c r="S357" s="62">
        <v>1</v>
      </c>
      <c r="T357" s="62"/>
      <c r="U357" s="62"/>
      <c r="V357" s="183">
        <v>42278</v>
      </c>
      <c r="W357" s="183"/>
      <c r="X357" s="65" t="s">
        <v>648</v>
      </c>
      <c r="Y357" s="65" t="s">
        <v>1508</v>
      </c>
      <c r="Z357" s="65" t="s">
        <v>649</v>
      </c>
      <c r="AA357" s="65" t="s">
        <v>1735</v>
      </c>
      <c r="AB357" s="25" t="s">
        <v>33</v>
      </c>
      <c r="AC357" s="25" t="s">
        <v>1786</v>
      </c>
      <c r="AD357" s="25"/>
      <c r="AE357" s="25"/>
      <c r="AF357" s="20"/>
      <c r="AG357" s="20"/>
      <c r="AH357" s="20"/>
      <c r="AI357" s="20"/>
    </row>
    <row r="358" spans="2:35" s="2" customFormat="1" ht="18" customHeight="1" x14ac:dyDescent="0.2">
      <c r="B358" s="62"/>
      <c r="C358" s="62">
        <v>1</v>
      </c>
      <c r="D358" s="62">
        <v>1</v>
      </c>
      <c r="E358" s="62">
        <v>1</v>
      </c>
      <c r="F358" s="62"/>
      <c r="G358" s="62"/>
      <c r="H358" s="62"/>
      <c r="I358" s="62"/>
      <c r="J358" s="62"/>
      <c r="K358" s="62"/>
      <c r="L358" s="62"/>
      <c r="M358" s="143"/>
      <c r="N358" s="143"/>
      <c r="O358" s="62"/>
      <c r="P358" s="62">
        <v>1</v>
      </c>
      <c r="Q358" s="62">
        <v>1</v>
      </c>
      <c r="R358" s="62">
        <v>1</v>
      </c>
      <c r="S358" s="62"/>
      <c r="T358" s="62"/>
      <c r="U358" s="62"/>
      <c r="V358" s="183">
        <v>42278</v>
      </c>
      <c r="W358" s="183"/>
      <c r="X358" s="27" t="s">
        <v>650</v>
      </c>
      <c r="Y358" s="27" t="s">
        <v>1507</v>
      </c>
      <c r="Z358" s="27" t="s">
        <v>651</v>
      </c>
      <c r="AA358" s="27" t="s">
        <v>1735</v>
      </c>
      <c r="AB358" s="28" t="s">
        <v>33</v>
      </c>
      <c r="AC358" s="28" t="s">
        <v>1786</v>
      </c>
      <c r="AD358" s="28" t="s">
        <v>41</v>
      </c>
      <c r="AE358" s="28">
        <v>6</v>
      </c>
      <c r="AF358" s="4">
        <v>5.76</v>
      </c>
      <c r="AG358" s="4">
        <v>6.3</v>
      </c>
      <c r="AH358" s="4">
        <v>5</v>
      </c>
      <c r="AI358" s="4">
        <v>8</v>
      </c>
    </row>
    <row r="359" spans="2:35" s="2" customFormat="1" ht="18" customHeight="1" x14ac:dyDescent="0.2">
      <c r="B359" s="62"/>
      <c r="C359" s="62">
        <v>1</v>
      </c>
      <c r="D359" s="62">
        <v>1</v>
      </c>
      <c r="E359" s="62">
        <v>1</v>
      </c>
      <c r="F359" s="62"/>
      <c r="G359" s="62"/>
      <c r="H359" s="62"/>
      <c r="I359" s="62"/>
      <c r="J359" s="62"/>
      <c r="K359" s="62"/>
      <c r="L359" s="62"/>
      <c r="M359" s="143"/>
      <c r="N359" s="143"/>
      <c r="O359" s="62"/>
      <c r="P359" s="62">
        <v>1</v>
      </c>
      <c r="Q359" s="62">
        <v>1</v>
      </c>
      <c r="R359" s="62">
        <v>1</v>
      </c>
      <c r="S359" s="62"/>
      <c r="T359" s="62"/>
      <c r="U359" s="62"/>
      <c r="V359" s="183">
        <v>42278</v>
      </c>
      <c r="W359" s="183"/>
      <c r="X359" s="27" t="s">
        <v>652</v>
      </c>
      <c r="Y359" s="27" t="s">
        <v>1509</v>
      </c>
      <c r="Z359" s="27" t="s">
        <v>653</v>
      </c>
      <c r="AA359" s="27" t="s">
        <v>1735</v>
      </c>
      <c r="AB359" s="28" t="s">
        <v>33</v>
      </c>
      <c r="AC359" s="28" t="s">
        <v>1786</v>
      </c>
      <c r="AD359" s="28" t="s">
        <v>11</v>
      </c>
      <c r="AE359" s="28">
        <v>6</v>
      </c>
      <c r="AF359" s="4">
        <v>5.76</v>
      </c>
      <c r="AG359" s="4">
        <v>6.3</v>
      </c>
      <c r="AH359" s="4">
        <v>5</v>
      </c>
      <c r="AI359" s="4">
        <v>8</v>
      </c>
    </row>
    <row r="360" spans="2:35" s="2" customFormat="1" ht="18" customHeight="1" x14ac:dyDescent="0.2">
      <c r="B360" s="62">
        <v>1</v>
      </c>
      <c r="C360" s="62">
        <v>1</v>
      </c>
      <c r="D360" s="62">
        <v>1</v>
      </c>
      <c r="E360" s="62"/>
      <c r="F360" s="62"/>
      <c r="G360" s="62"/>
      <c r="H360" s="62"/>
      <c r="I360" s="62">
        <v>1</v>
      </c>
      <c r="J360" s="62"/>
      <c r="K360" s="62"/>
      <c r="L360" s="62"/>
      <c r="M360" s="143"/>
      <c r="N360" s="143"/>
      <c r="O360" s="62">
        <v>1</v>
      </c>
      <c r="P360" s="62"/>
      <c r="Q360" s="62">
        <v>1</v>
      </c>
      <c r="R360" s="62">
        <v>1</v>
      </c>
      <c r="S360" s="62"/>
      <c r="T360" s="62">
        <v>1</v>
      </c>
      <c r="U360" s="62"/>
      <c r="V360" s="183">
        <v>42278</v>
      </c>
      <c r="W360" s="183"/>
      <c r="X360" s="63" t="s">
        <v>654</v>
      </c>
      <c r="Y360" s="63" t="s">
        <v>1510</v>
      </c>
      <c r="Z360" s="63" t="s">
        <v>655</v>
      </c>
      <c r="AA360" s="63" t="s">
        <v>1735</v>
      </c>
      <c r="AB360" s="64" t="s">
        <v>33</v>
      </c>
      <c r="AC360" s="64" t="s">
        <v>1686</v>
      </c>
      <c r="AD360" s="64" t="s">
        <v>140</v>
      </c>
      <c r="AE360" s="64">
        <v>6</v>
      </c>
      <c r="AF360" s="55">
        <v>5.76</v>
      </c>
      <c r="AG360" s="55">
        <v>6.3</v>
      </c>
      <c r="AH360" s="55">
        <v>5</v>
      </c>
      <c r="AI360" s="55">
        <v>8</v>
      </c>
    </row>
    <row r="361" spans="2:35" s="2" customFormat="1" ht="18" customHeight="1" x14ac:dyDescent="0.2">
      <c r="B361" s="62">
        <v>1</v>
      </c>
      <c r="C361" s="62">
        <v>1</v>
      </c>
      <c r="D361" s="62">
        <v>1</v>
      </c>
      <c r="E361" s="62">
        <v>1</v>
      </c>
      <c r="F361" s="62"/>
      <c r="G361" s="62"/>
      <c r="H361" s="62"/>
      <c r="I361" s="62"/>
      <c r="J361" s="62"/>
      <c r="K361" s="62"/>
      <c r="L361" s="62"/>
      <c r="M361" s="143"/>
      <c r="N361" s="143">
        <v>1</v>
      </c>
      <c r="O361" s="62"/>
      <c r="P361" s="62"/>
      <c r="Q361" s="62">
        <v>1</v>
      </c>
      <c r="R361" s="62">
        <v>1</v>
      </c>
      <c r="S361" s="62">
        <v>1</v>
      </c>
      <c r="T361" s="62"/>
      <c r="U361" s="62"/>
      <c r="V361" s="183">
        <v>42278</v>
      </c>
      <c r="W361" s="183"/>
      <c r="X361" s="63" t="s">
        <v>656</v>
      </c>
      <c r="Y361" s="63" t="s">
        <v>1512</v>
      </c>
      <c r="Z361" s="63" t="s">
        <v>657</v>
      </c>
      <c r="AA361" s="63" t="s">
        <v>1737</v>
      </c>
      <c r="AB361" s="64" t="s">
        <v>18</v>
      </c>
      <c r="AC361" s="64" t="s">
        <v>1784</v>
      </c>
      <c r="AD361" s="64" t="s">
        <v>7</v>
      </c>
      <c r="AE361" s="64">
        <v>6</v>
      </c>
      <c r="AF361" s="55">
        <v>5.76</v>
      </c>
      <c r="AG361" s="55">
        <v>6.3</v>
      </c>
      <c r="AH361" s="55">
        <v>5</v>
      </c>
      <c r="AI361" s="55">
        <v>8</v>
      </c>
    </row>
    <row r="362" spans="2:35" s="2" customFormat="1" ht="18" customHeight="1" x14ac:dyDescent="0.2">
      <c r="B362" s="62">
        <v>1</v>
      </c>
      <c r="C362" s="62">
        <v>1</v>
      </c>
      <c r="D362" s="62">
        <v>1</v>
      </c>
      <c r="E362" s="62">
        <v>1</v>
      </c>
      <c r="F362" s="62"/>
      <c r="G362" s="62"/>
      <c r="H362" s="62"/>
      <c r="I362" s="62"/>
      <c r="J362" s="62"/>
      <c r="K362" s="62"/>
      <c r="L362" s="62"/>
      <c r="M362" s="143"/>
      <c r="N362" s="143">
        <v>1</v>
      </c>
      <c r="O362" s="62"/>
      <c r="P362" s="62"/>
      <c r="Q362" s="62">
        <v>1</v>
      </c>
      <c r="R362" s="62">
        <v>1</v>
      </c>
      <c r="S362" s="62">
        <v>1</v>
      </c>
      <c r="T362" s="62"/>
      <c r="U362" s="62"/>
      <c r="V362" s="183">
        <v>42278</v>
      </c>
      <c r="W362" s="183"/>
      <c r="X362" s="63" t="s">
        <v>658</v>
      </c>
      <c r="Y362" s="63" t="s">
        <v>1562</v>
      </c>
      <c r="Z362" s="63" t="s">
        <v>659</v>
      </c>
      <c r="AA362" s="63" t="s">
        <v>1735</v>
      </c>
      <c r="AB362" s="64" t="s">
        <v>33</v>
      </c>
      <c r="AC362" s="64" t="s">
        <v>1026</v>
      </c>
      <c r="AD362" s="64" t="s">
        <v>11</v>
      </c>
      <c r="AE362" s="64">
        <v>20</v>
      </c>
      <c r="AF362" s="55">
        <v>19.2</v>
      </c>
      <c r="AG362" s="55">
        <v>21</v>
      </c>
      <c r="AH362" s="55">
        <v>17.600000000000001</v>
      </c>
      <c r="AI362" s="55">
        <v>25</v>
      </c>
    </row>
    <row r="363" spans="2:35" s="2" customFormat="1" ht="18" customHeight="1" x14ac:dyDescent="0.2">
      <c r="B363" s="62">
        <v>1</v>
      </c>
      <c r="C363" s="62">
        <v>1</v>
      </c>
      <c r="D363" s="62">
        <v>1</v>
      </c>
      <c r="E363" s="62">
        <v>1</v>
      </c>
      <c r="F363" s="62"/>
      <c r="G363" s="62"/>
      <c r="H363" s="62"/>
      <c r="I363" s="62"/>
      <c r="J363" s="62"/>
      <c r="K363" s="62"/>
      <c r="L363" s="62"/>
      <c r="M363" s="143"/>
      <c r="N363" s="143">
        <v>1</v>
      </c>
      <c r="O363" s="62"/>
      <c r="P363" s="62"/>
      <c r="Q363" s="62">
        <v>1</v>
      </c>
      <c r="R363" s="62">
        <v>1</v>
      </c>
      <c r="S363" s="62">
        <v>1</v>
      </c>
      <c r="T363" s="62"/>
      <c r="U363" s="62"/>
      <c r="V363" s="183">
        <v>42278</v>
      </c>
      <c r="W363" s="183"/>
      <c r="X363" s="63" t="s">
        <v>660</v>
      </c>
      <c r="Y363" s="63" t="s">
        <v>1563</v>
      </c>
      <c r="Z363" s="63" t="s">
        <v>661</v>
      </c>
      <c r="AA363" s="63" t="s">
        <v>1735</v>
      </c>
      <c r="AB363" s="64" t="s">
        <v>33</v>
      </c>
      <c r="AC363" s="64" t="s">
        <v>1772</v>
      </c>
      <c r="AD363" s="64" t="s">
        <v>140</v>
      </c>
      <c r="AE363" s="64">
        <v>20</v>
      </c>
      <c r="AF363" s="55">
        <v>19.2</v>
      </c>
      <c r="AG363" s="55">
        <v>21</v>
      </c>
      <c r="AH363" s="55">
        <v>17.600000000000001</v>
      </c>
      <c r="AI363" s="55">
        <v>25</v>
      </c>
    </row>
    <row r="364" spans="2:35" s="2" customFormat="1" ht="18" customHeight="1" x14ac:dyDescent="0.2">
      <c r="B364" s="62">
        <v>1</v>
      </c>
      <c r="C364" s="62">
        <v>1</v>
      </c>
      <c r="D364" s="62">
        <v>1</v>
      </c>
      <c r="E364" s="62">
        <v>1</v>
      </c>
      <c r="F364" s="62"/>
      <c r="G364" s="62"/>
      <c r="H364" s="62"/>
      <c r="I364" s="62"/>
      <c r="J364" s="62"/>
      <c r="K364" s="62"/>
      <c r="L364" s="62"/>
      <c r="M364" s="143"/>
      <c r="N364" s="143">
        <v>1</v>
      </c>
      <c r="O364" s="62"/>
      <c r="P364" s="62"/>
      <c r="Q364" s="62">
        <v>1</v>
      </c>
      <c r="R364" s="62">
        <v>1</v>
      </c>
      <c r="S364" s="62">
        <v>1</v>
      </c>
      <c r="T364" s="62"/>
      <c r="U364" s="62"/>
      <c r="V364" s="183">
        <v>42278</v>
      </c>
      <c r="W364" s="183"/>
      <c r="X364" s="63" t="s">
        <v>704</v>
      </c>
      <c r="Y364" s="63" t="s">
        <v>1514</v>
      </c>
      <c r="Z364" s="63" t="s">
        <v>705</v>
      </c>
      <c r="AA364" s="63" t="s">
        <v>1735</v>
      </c>
      <c r="AB364" s="64" t="s">
        <v>4</v>
      </c>
      <c r="AC364" s="64" t="s">
        <v>1772</v>
      </c>
      <c r="AD364" s="64" t="s">
        <v>140</v>
      </c>
      <c r="AE364" s="64">
        <v>6</v>
      </c>
      <c r="AF364" s="55">
        <v>5.76</v>
      </c>
      <c r="AG364" s="55">
        <v>6.3</v>
      </c>
      <c r="AH364" s="55">
        <v>5</v>
      </c>
      <c r="AI364" s="55">
        <v>8</v>
      </c>
    </row>
    <row r="365" spans="2:35" s="2" customFormat="1" ht="18" customHeight="1" x14ac:dyDescent="0.2">
      <c r="B365" s="62">
        <v>1</v>
      </c>
      <c r="C365" s="31" t="s">
        <v>904</v>
      </c>
      <c r="D365" s="62"/>
      <c r="E365" s="62"/>
      <c r="F365" s="62"/>
      <c r="G365" s="62"/>
      <c r="H365" s="62"/>
      <c r="I365" s="62"/>
      <c r="J365" s="62"/>
      <c r="K365" s="62"/>
      <c r="L365" s="62"/>
      <c r="M365" s="143"/>
      <c r="N365" s="143">
        <v>1</v>
      </c>
      <c r="O365" s="62"/>
      <c r="P365" s="62"/>
      <c r="Q365" s="62"/>
      <c r="R365" s="62"/>
      <c r="S365" s="62">
        <v>1</v>
      </c>
      <c r="T365" s="62"/>
      <c r="U365" s="62"/>
      <c r="V365" s="183">
        <v>42278</v>
      </c>
      <c r="W365" s="183"/>
      <c r="X365" s="65" t="s">
        <v>662</v>
      </c>
      <c r="Y365" s="65" t="s">
        <v>1516</v>
      </c>
      <c r="Z365" s="65" t="s">
        <v>663</v>
      </c>
      <c r="AA365" s="65" t="s">
        <v>1735</v>
      </c>
      <c r="AB365" s="25" t="s">
        <v>4</v>
      </c>
      <c r="AC365" s="25" t="s">
        <v>1025</v>
      </c>
      <c r="AD365" s="25"/>
      <c r="AE365" s="25"/>
      <c r="AF365" s="20"/>
      <c r="AG365" s="20"/>
      <c r="AH365" s="20"/>
      <c r="AI365" s="20"/>
    </row>
    <row r="366" spans="2:35" s="2" customFormat="1" ht="18" customHeight="1" x14ac:dyDescent="0.2">
      <c r="B366" s="62"/>
      <c r="C366" s="62">
        <v>1</v>
      </c>
      <c r="D366" s="62">
        <v>1</v>
      </c>
      <c r="E366" s="62">
        <v>1</v>
      </c>
      <c r="F366" s="62"/>
      <c r="G366" s="62"/>
      <c r="H366" s="62"/>
      <c r="I366" s="62"/>
      <c r="J366" s="62"/>
      <c r="K366" s="62"/>
      <c r="L366" s="62"/>
      <c r="M366" s="143"/>
      <c r="N366" s="143"/>
      <c r="O366" s="62"/>
      <c r="P366" s="62">
        <v>1</v>
      </c>
      <c r="Q366" s="62">
        <v>1</v>
      </c>
      <c r="R366" s="62">
        <v>1</v>
      </c>
      <c r="S366" s="62"/>
      <c r="T366" s="62"/>
      <c r="U366" s="62"/>
      <c r="V366" s="183">
        <v>42278</v>
      </c>
      <c r="W366" s="183"/>
      <c r="X366" s="27" t="s">
        <v>664</v>
      </c>
      <c r="Y366" s="27" t="s">
        <v>1515</v>
      </c>
      <c r="Z366" s="27" t="s">
        <v>665</v>
      </c>
      <c r="AA366" s="27" t="s">
        <v>1735</v>
      </c>
      <c r="AB366" s="28" t="s">
        <v>4</v>
      </c>
      <c r="AC366" s="28" t="s">
        <v>1025</v>
      </c>
      <c r="AD366" s="28" t="s">
        <v>41</v>
      </c>
      <c r="AE366" s="28">
        <v>6</v>
      </c>
      <c r="AF366" s="4">
        <v>5.76</v>
      </c>
      <c r="AG366" s="4">
        <v>6.3</v>
      </c>
      <c r="AH366" s="4">
        <v>5</v>
      </c>
      <c r="AI366" s="4">
        <v>8</v>
      </c>
    </row>
    <row r="367" spans="2:35" s="2" customFormat="1" ht="18" customHeight="1" x14ac:dyDescent="0.2">
      <c r="B367" s="62"/>
      <c r="C367" s="62">
        <v>1</v>
      </c>
      <c r="D367" s="62">
        <v>1</v>
      </c>
      <c r="E367" s="62">
        <v>1</v>
      </c>
      <c r="F367" s="62"/>
      <c r="G367" s="62"/>
      <c r="H367" s="62"/>
      <c r="I367" s="62"/>
      <c r="J367" s="62"/>
      <c r="K367" s="62"/>
      <c r="L367" s="62"/>
      <c r="M367" s="143"/>
      <c r="N367" s="143"/>
      <c r="O367" s="62"/>
      <c r="P367" s="62">
        <v>1</v>
      </c>
      <c r="Q367" s="62">
        <v>1</v>
      </c>
      <c r="R367" s="62">
        <v>1</v>
      </c>
      <c r="S367" s="62"/>
      <c r="T367" s="62"/>
      <c r="U367" s="62"/>
      <c r="V367" s="183">
        <v>42278</v>
      </c>
      <c r="W367" s="183"/>
      <c r="X367" s="27" t="s">
        <v>666</v>
      </c>
      <c r="Y367" s="27" t="s">
        <v>1517</v>
      </c>
      <c r="Z367" s="27" t="s">
        <v>667</v>
      </c>
      <c r="AA367" s="27" t="s">
        <v>1735</v>
      </c>
      <c r="AB367" s="28" t="s">
        <v>4</v>
      </c>
      <c r="AC367" s="28" t="s">
        <v>1025</v>
      </c>
      <c r="AD367" s="28" t="s">
        <v>11</v>
      </c>
      <c r="AE367" s="28">
        <v>16</v>
      </c>
      <c r="AF367" s="4">
        <v>15.36</v>
      </c>
      <c r="AG367" s="4">
        <v>16.8</v>
      </c>
      <c r="AH367" s="4">
        <v>14.08</v>
      </c>
      <c r="AI367" s="4">
        <v>20.48</v>
      </c>
    </row>
    <row r="368" spans="2:35" s="2" customFormat="1" ht="18" customHeight="1" x14ac:dyDescent="0.2">
      <c r="B368" s="62">
        <v>1</v>
      </c>
      <c r="C368" s="62">
        <v>1</v>
      </c>
      <c r="D368" s="62">
        <v>1</v>
      </c>
      <c r="E368" s="62">
        <v>1</v>
      </c>
      <c r="F368" s="62"/>
      <c r="G368" s="62"/>
      <c r="H368" s="62"/>
      <c r="I368" s="62"/>
      <c r="J368" s="62"/>
      <c r="K368" s="62"/>
      <c r="L368" s="62"/>
      <c r="M368" s="143"/>
      <c r="N368" s="143">
        <v>1</v>
      </c>
      <c r="O368" s="62"/>
      <c r="P368" s="62"/>
      <c r="Q368" s="62">
        <v>1</v>
      </c>
      <c r="R368" s="62">
        <v>1</v>
      </c>
      <c r="S368" s="62">
        <v>1</v>
      </c>
      <c r="T368" s="62"/>
      <c r="U368" s="62"/>
      <c r="V368" s="183">
        <v>42278</v>
      </c>
      <c r="W368" s="183"/>
      <c r="X368" s="63" t="s">
        <v>668</v>
      </c>
      <c r="Y368" s="63" t="s">
        <v>1518</v>
      </c>
      <c r="Z368" s="63" t="s">
        <v>669</v>
      </c>
      <c r="AA368" s="63" t="s">
        <v>1736</v>
      </c>
      <c r="AB368" s="64" t="s">
        <v>14</v>
      </c>
      <c r="AC368" s="64" t="s">
        <v>1784</v>
      </c>
      <c r="AD368" s="64" t="s">
        <v>17</v>
      </c>
      <c r="AE368" s="64">
        <v>6</v>
      </c>
      <c r="AF368" s="55">
        <v>5.76</v>
      </c>
      <c r="AG368" s="55">
        <v>6.3</v>
      </c>
      <c r="AH368" s="55">
        <v>5</v>
      </c>
      <c r="AI368" s="55">
        <v>8</v>
      </c>
    </row>
    <row r="369" spans="2:35" s="2" customFormat="1" ht="18" customHeight="1" x14ac:dyDescent="0.2">
      <c r="B369" s="62">
        <v>1</v>
      </c>
      <c r="C369" s="62">
        <v>1</v>
      </c>
      <c r="D369" s="62">
        <v>1</v>
      </c>
      <c r="E369" s="62"/>
      <c r="F369" s="62"/>
      <c r="G369" s="62"/>
      <c r="H369" s="62">
        <v>1</v>
      </c>
      <c r="I369" s="62"/>
      <c r="J369" s="62"/>
      <c r="K369" s="62"/>
      <c r="L369" s="62"/>
      <c r="M369" s="143"/>
      <c r="N369" s="143"/>
      <c r="O369" s="62">
        <v>1</v>
      </c>
      <c r="P369" s="62"/>
      <c r="Q369" s="62">
        <v>1</v>
      </c>
      <c r="R369" s="62">
        <v>1</v>
      </c>
      <c r="S369" s="62"/>
      <c r="T369" s="62">
        <v>1</v>
      </c>
      <c r="U369" s="62"/>
      <c r="V369" s="183">
        <v>42278</v>
      </c>
      <c r="W369" s="183"/>
      <c r="X369" s="88" t="s">
        <v>942</v>
      </c>
      <c r="Y369" s="88" t="s">
        <v>1519</v>
      </c>
      <c r="Z369" s="88" t="s">
        <v>876</v>
      </c>
      <c r="AA369" s="88" t="s">
        <v>1736</v>
      </c>
      <c r="AB369" s="33" t="s">
        <v>14</v>
      </c>
      <c r="AC369" s="33" t="s">
        <v>941</v>
      </c>
      <c r="AD369" s="62" t="s">
        <v>348</v>
      </c>
      <c r="AE369" s="62">
        <v>6</v>
      </c>
      <c r="AF369" s="108">
        <v>5.82</v>
      </c>
      <c r="AG369" s="108">
        <v>6.3</v>
      </c>
      <c r="AH369" s="108">
        <v>5</v>
      </c>
      <c r="AI369" s="108">
        <v>8</v>
      </c>
    </row>
    <row r="370" spans="2:35" s="2" customFormat="1" ht="18" customHeight="1" x14ac:dyDescent="0.2">
      <c r="B370" s="62">
        <v>1</v>
      </c>
      <c r="C370" s="62">
        <v>1</v>
      </c>
      <c r="D370" s="62">
        <v>1</v>
      </c>
      <c r="E370" s="62">
        <v>1</v>
      </c>
      <c r="F370" s="62"/>
      <c r="G370" s="62"/>
      <c r="H370" s="62"/>
      <c r="I370" s="62"/>
      <c r="J370" s="62"/>
      <c r="K370" s="62"/>
      <c r="L370" s="62"/>
      <c r="M370" s="143"/>
      <c r="N370" s="143">
        <v>1</v>
      </c>
      <c r="O370" s="62"/>
      <c r="P370" s="62"/>
      <c r="Q370" s="62">
        <v>1</v>
      </c>
      <c r="R370" s="62">
        <v>1</v>
      </c>
      <c r="S370" s="62">
        <v>1</v>
      </c>
      <c r="T370" s="62"/>
      <c r="U370" s="62"/>
      <c r="V370" s="183">
        <v>42278</v>
      </c>
      <c r="W370" s="183"/>
      <c r="X370" s="63" t="s">
        <v>670</v>
      </c>
      <c r="Y370" s="63" t="s">
        <v>1520</v>
      </c>
      <c r="Z370" s="63" t="s">
        <v>671</v>
      </c>
      <c r="AA370" s="63" t="s">
        <v>1737</v>
      </c>
      <c r="AB370" s="64" t="s">
        <v>25</v>
      </c>
      <c r="AC370" s="64" t="s">
        <v>1785</v>
      </c>
      <c r="AD370" s="64" t="s">
        <v>181</v>
      </c>
      <c r="AE370" s="64">
        <v>6</v>
      </c>
      <c r="AF370" s="55">
        <v>5.76</v>
      </c>
      <c r="AG370" s="55">
        <v>6.3</v>
      </c>
      <c r="AH370" s="55">
        <v>5</v>
      </c>
      <c r="AI370" s="55">
        <v>8</v>
      </c>
    </row>
    <row r="371" spans="2:35" s="2" customFormat="1" ht="18" customHeight="1" x14ac:dyDescent="0.2">
      <c r="B371" s="62">
        <v>1</v>
      </c>
      <c r="C371" s="31" t="s">
        <v>904</v>
      </c>
      <c r="D371" s="62"/>
      <c r="E371" s="62"/>
      <c r="F371" s="62"/>
      <c r="G371" s="62"/>
      <c r="H371" s="62"/>
      <c r="I371" s="62"/>
      <c r="J371" s="62"/>
      <c r="K371" s="62"/>
      <c r="L371" s="62"/>
      <c r="M371" s="143"/>
      <c r="N371" s="143">
        <v>1</v>
      </c>
      <c r="O371" s="62"/>
      <c r="P371" s="62"/>
      <c r="Q371" s="62"/>
      <c r="R371" s="62"/>
      <c r="S371" s="62">
        <v>1</v>
      </c>
      <c r="T371" s="62"/>
      <c r="U371" s="62"/>
      <c r="V371" s="183">
        <v>42278</v>
      </c>
      <c r="W371" s="183"/>
      <c r="X371" s="65" t="s">
        <v>672</v>
      </c>
      <c r="Y371" s="65" t="s">
        <v>1522</v>
      </c>
      <c r="Z371" s="65" t="s">
        <v>673</v>
      </c>
      <c r="AA371" s="65" t="s">
        <v>1737</v>
      </c>
      <c r="AB371" s="25" t="s">
        <v>25</v>
      </c>
      <c r="AC371" s="25" t="s">
        <v>1785</v>
      </c>
      <c r="AD371" s="25"/>
      <c r="AE371" s="25"/>
      <c r="AF371" s="20"/>
      <c r="AG371" s="20"/>
      <c r="AH371" s="20"/>
      <c r="AI371" s="20"/>
    </row>
    <row r="372" spans="2:35" s="2" customFormat="1" ht="18" customHeight="1" x14ac:dyDescent="0.2">
      <c r="B372" s="62"/>
      <c r="C372" s="62">
        <v>1</v>
      </c>
      <c r="D372" s="62">
        <v>1</v>
      </c>
      <c r="E372" s="62">
        <v>1</v>
      </c>
      <c r="F372" s="62"/>
      <c r="G372" s="62"/>
      <c r="H372" s="62"/>
      <c r="I372" s="62"/>
      <c r="J372" s="62"/>
      <c r="K372" s="62"/>
      <c r="L372" s="62"/>
      <c r="M372" s="143"/>
      <c r="N372" s="143"/>
      <c r="O372" s="62"/>
      <c r="P372" s="62">
        <v>1</v>
      </c>
      <c r="Q372" s="62">
        <v>1</v>
      </c>
      <c r="R372" s="62">
        <v>1</v>
      </c>
      <c r="S372" s="62"/>
      <c r="T372" s="62"/>
      <c r="U372" s="62"/>
      <c r="V372" s="183">
        <v>42278</v>
      </c>
      <c r="W372" s="183"/>
      <c r="X372" s="66" t="s">
        <v>674</v>
      </c>
      <c r="Y372" s="66" t="s">
        <v>1521</v>
      </c>
      <c r="Z372" s="66" t="s">
        <v>675</v>
      </c>
      <c r="AA372" s="66" t="s">
        <v>1737</v>
      </c>
      <c r="AB372" s="59" t="s">
        <v>25</v>
      </c>
      <c r="AC372" s="59" t="s">
        <v>1785</v>
      </c>
      <c r="AD372" s="59" t="s">
        <v>11</v>
      </c>
      <c r="AE372" s="59">
        <v>8</v>
      </c>
      <c r="AF372" s="3">
        <v>7.68</v>
      </c>
      <c r="AG372" s="3">
        <v>8.4</v>
      </c>
      <c r="AH372" s="3">
        <v>7.04</v>
      </c>
      <c r="AI372" s="3">
        <v>10</v>
      </c>
    </row>
    <row r="373" spans="2:35" s="2" customFormat="1" ht="18" customHeight="1" x14ac:dyDescent="0.2">
      <c r="B373" s="62"/>
      <c r="C373" s="62">
        <v>1</v>
      </c>
      <c r="D373" s="62">
        <v>1</v>
      </c>
      <c r="E373" s="62">
        <v>1</v>
      </c>
      <c r="F373" s="62"/>
      <c r="G373" s="62"/>
      <c r="H373" s="62"/>
      <c r="I373" s="62"/>
      <c r="J373" s="62"/>
      <c r="K373" s="62"/>
      <c r="L373" s="62"/>
      <c r="M373" s="143"/>
      <c r="N373" s="143"/>
      <c r="O373" s="62"/>
      <c r="P373" s="62">
        <v>1</v>
      </c>
      <c r="Q373" s="62">
        <v>1</v>
      </c>
      <c r="R373" s="62">
        <v>1</v>
      </c>
      <c r="S373" s="62"/>
      <c r="T373" s="62"/>
      <c r="U373" s="62"/>
      <c r="V373" s="183">
        <v>42278</v>
      </c>
      <c r="W373" s="183"/>
      <c r="X373" s="66" t="s">
        <v>676</v>
      </c>
      <c r="Y373" s="66" t="s">
        <v>1289</v>
      </c>
      <c r="Z373" s="66" t="s">
        <v>677</v>
      </c>
      <c r="AA373" s="366" t="s">
        <v>1736</v>
      </c>
      <c r="AB373" s="59" t="s">
        <v>25</v>
      </c>
      <c r="AC373" s="59" t="s">
        <v>1785</v>
      </c>
      <c r="AD373" s="59" t="s">
        <v>15</v>
      </c>
      <c r="AE373" s="59" t="s">
        <v>460</v>
      </c>
      <c r="AF373" s="3">
        <v>7.68</v>
      </c>
      <c r="AG373" s="3">
        <v>8.4</v>
      </c>
      <c r="AH373" s="3">
        <v>7</v>
      </c>
      <c r="AI373" s="3">
        <v>10</v>
      </c>
    </row>
    <row r="374" spans="2:35" s="2" customFormat="1" ht="18" customHeight="1" x14ac:dyDescent="0.2">
      <c r="B374" s="62">
        <v>1</v>
      </c>
      <c r="C374" s="31" t="s">
        <v>904</v>
      </c>
      <c r="D374" s="62"/>
      <c r="E374" s="62"/>
      <c r="F374" s="62"/>
      <c r="G374" s="62"/>
      <c r="H374" s="62"/>
      <c r="I374" s="62"/>
      <c r="J374" s="62"/>
      <c r="K374" s="62"/>
      <c r="L374" s="62"/>
      <c r="M374" s="143"/>
      <c r="N374" s="143"/>
      <c r="O374" s="62">
        <v>1</v>
      </c>
      <c r="P374" s="62"/>
      <c r="Q374" s="62"/>
      <c r="R374" s="62"/>
      <c r="S374" s="62"/>
      <c r="T374" s="62">
        <v>1</v>
      </c>
      <c r="U374" s="62"/>
      <c r="V374" s="183">
        <v>42278</v>
      </c>
      <c r="W374" s="183"/>
      <c r="X374" s="65" t="s">
        <v>1017</v>
      </c>
      <c r="Y374" s="65" t="s">
        <v>1550</v>
      </c>
      <c r="Z374" s="65" t="s">
        <v>1067</v>
      </c>
      <c r="AA374" s="65" t="s">
        <v>1735</v>
      </c>
      <c r="AB374" s="25" t="s">
        <v>4</v>
      </c>
      <c r="AC374" s="25" t="s">
        <v>1073</v>
      </c>
      <c r="AD374" s="25"/>
      <c r="AE374" s="25"/>
      <c r="AF374" s="20"/>
      <c r="AG374" s="20"/>
      <c r="AH374" s="20"/>
      <c r="AI374" s="20"/>
    </row>
    <row r="375" spans="2:35" s="2" customFormat="1" ht="18" customHeight="1" x14ac:dyDescent="0.2">
      <c r="B375" s="62"/>
      <c r="C375" s="62">
        <v>1</v>
      </c>
      <c r="D375" s="62">
        <v>1</v>
      </c>
      <c r="E375" s="62"/>
      <c r="F375" s="62"/>
      <c r="G375" s="62"/>
      <c r="H375" s="62"/>
      <c r="I375" s="62">
        <v>1</v>
      </c>
      <c r="J375" s="62"/>
      <c r="K375" s="62"/>
      <c r="L375" s="62"/>
      <c r="M375" s="143"/>
      <c r="N375" s="143"/>
      <c r="O375" s="62"/>
      <c r="P375" s="62">
        <v>1</v>
      </c>
      <c r="Q375" s="62">
        <v>1</v>
      </c>
      <c r="R375" s="62">
        <v>1</v>
      </c>
      <c r="S375" s="62"/>
      <c r="T375" s="62"/>
      <c r="U375" s="62"/>
      <c r="V375" s="183">
        <v>42278</v>
      </c>
      <c r="W375" s="183"/>
      <c r="X375" s="27" t="s">
        <v>678</v>
      </c>
      <c r="Y375" s="27" t="s">
        <v>1548</v>
      </c>
      <c r="Z375" s="27" t="s">
        <v>679</v>
      </c>
      <c r="AA375" s="27" t="s">
        <v>1735</v>
      </c>
      <c r="AB375" s="28" t="s">
        <v>4</v>
      </c>
      <c r="AC375" s="28" t="s">
        <v>1073</v>
      </c>
      <c r="AD375" s="28" t="s">
        <v>115</v>
      </c>
      <c r="AE375" s="28" t="s">
        <v>1078</v>
      </c>
      <c r="AF375" s="4">
        <v>22</v>
      </c>
      <c r="AG375" s="4">
        <v>63</v>
      </c>
      <c r="AH375" s="4">
        <v>22</v>
      </c>
      <c r="AI375" s="4">
        <v>63</v>
      </c>
    </row>
    <row r="376" spans="2:35" s="2" customFormat="1" ht="18" customHeight="1" x14ac:dyDescent="0.2">
      <c r="B376" s="62"/>
      <c r="C376" s="62">
        <v>1</v>
      </c>
      <c r="D376" s="62">
        <v>1</v>
      </c>
      <c r="E376" s="62"/>
      <c r="F376" s="62"/>
      <c r="G376" s="62"/>
      <c r="H376" s="62"/>
      <c r="I376" s="62">
        <v>1</v>
      </c>
      <c r="J376" s="62"/>
      <c r="K376" s="62"/>
      <c r="L376" s="62"/>
      <c r="M376" s="143"/>
      <c r="N376" s="143"/>
      <c r="O376" s="62"/>
      <c r="P376" s="62">
        <v>1</v>
      </c>
      <c r="Q376" s="62">
        <v>1</v>
      </c>
      <c r="R376" s="62">
        <v>1</v>
      </c>
      <c r="S376" s="62"/>
      <c r="T376" s="62"/>
      <c r="U376" s="62"/>
      <c r="V376" s="183">
        <v>42278</v>
      </c>
      <c r="W376" s="183"/>
      <c r="X376" s="27" t="s">
        <v>680</v>
      </c>
      <c r="Y376" s="27" t="s">
        <v>1549</v>
      </c>
      <c r="Z376" s="27" t="s">
        <v>681</v>
      </c>
      <c r="AA376" s="27" t="s">
        <v>1735</v>
      </c>
      <c r="AB376" s="28" t="s">
        <v>4</v>
      </c>
      <c r="AC376" s="28" t="s">
        <v>1073</v>
      </c>
      <c r="AD376" s="28" t="s">
        <v>17</v>
      </c>
      <c r="AE376" s="28">
        <v>18.3</v>
      </c>
      <c r="AF376" s="4">
        <v>17.5</v>
      </c>
      <c r="AG376" s="4">
        <v>19.2</v>
      </c>
      <c r="AH376" s="4">
        <v>16.100000000000001</v>
      </c>
      <c r="AI376" s="4">
        <v>23.4</v>
      </c>
    </row>
    <row r="377" spans="2:35" s="2" customFormat="1" ht="18" customHeight="1" x14ac:dyDescent="0.2">
      <c r="B377" s="62">
        <v>1</v>
      </c>
      <c r="C377" s="62">
        <v>1</v>
      </c>
      <c r="D377" s="62">
        <v>1</v>
      </c>
      <c r="E377" s="62">
        <v>1</v>
      </c>
      <c r="F377" s="62"/>
      <c r="G377" s="62"/>
      <c r="H377" s="62"/>
      <c r="I377" s="62"/>
      <c r="J377" s="62"/>
      <c r="K377" s="62"/>
      <c r="L377" s="62"/>
      <c r="M377" s="143"/>
      <c r="N377" s="143">
        <v>1</v>
      </c>
      <c r="O377" s="62"/>
      <c r="P377" s="62"/>
      <c r="Q377" s="62">
        <v>1</v>
      </c>
      <c r="R377" s="62">
        <v>1</v>
      </c>
      <c r="S377" s="62">
        <v>1</v>
      </c>
      <c r="T377" s="62"/>
      <c r="U377" s="62"/>
      <c r="V377" s="183">
        <v>42278</v>
      </c>
      <c r="W377" s="183"/>
      <c r="X377" s="63" t="s">
        <v>686</v>
      </c>
      <c r="Y377" s="63" t="s">
        <v>1554</v>
      </c>
      <c r="Z377" s="63" t="s">
        <v>687</v>
      </c>
      <c r="AA377" s="63" t="s">
        <v>1736</v>
      </c>
      <c r="AB377" s="64" t="s">
        <v>10</v>
      </c>
      <c r="AC377" s="64" t="s">
        <v>1784</v>
      </c>
      <c r="AD377" s="64" t="s">
        <v>56</v>
      </c>
      <c r="AE377" s="64">
        <v>8</v>
      </c>
      <c r="AF377" s="55">
        <v>7.68</v>
      </c>
      <c r="AG377" s="55">
        <v>8.4</v>
      </c>
      <c r="AH377" s="55">
        <v>7.04</v>
      </c>
      <c r="AI377" s="55">
        <v>10</v>
      </c>
    </row>
    <row r="378" spans="2:35" s="2" customFormat="1" ht="18" customHeight="1" x14ac:dyDescent="0.2">
      <c r="B378" s="62">
        <v>1</v>
      </c>
      <c r="C378" s="31" t="s">
        <v>904</v>
      </c>
      <c r="D378" s="62"/>
      <c r="E378" s="62"/>
      <c r="F378" s="62"/>
      <c r="G378" s="62"/>
      <c r="H378" s="62"/>
      <c r="I378" s="62"/>
      <c r="J378" s="62"/>
      <c r="K378" s="62"/>
      <c r="L378" s="62"/>
      <c r="M378" s="143"/>
      <c r="N378" s="143">
        <v>1</v>
      </c>
      <c r="O378" s="62"/>
      <c r="P378" s="62"/>
      <c r="Q378" s="62"/>
      <c r="R378" s="62"/>
      <c r="S378" s="62">
        <v>1</v>
      </c>
      <c r="T378" s="62"/>
      <c r="U378" s="62"/>
      <c r="V378" s="183">
        <v>42278</v>
      </c>
      <c r="W378" s="183"/>
      <c r="X378" s="65" t="s">
        <v>688</v>
      </c>
      <c r="Y378" s="65" t="s">
        <v>1524</v>
      </c>
      <c r="Z378" s="65" t="s">
        <v>689</v>
      </c>
      <c r="AA378" s="65" t="s">
        <v>1737</v>
      </c>
      <c r="AB378" s="25" t="s">
        <v>25</v>
      </c>
      <c r="AC378" s="25" t="s">
        <v>1785</v>
      </c>
      <c r="AD378" s="25"/>
      <c r="AE378" s="25"/>
      <c r="AF378" s="20"/>
      <c r="AG378" s="20"/>
      <c r="AH378" s="20"/>
      <c r="AI378" s="20"/>
    </row>
    <row r="379" spans="2:35" s="2" customFormat="1" ht="18" customHeight="1" x14ac:dyDescent="0.2">
      <c r="B379" s="62"/>
      <c r="C379" s="62">
        <v>1</v>
      </c>
      <c r="D379" s="62">
        <v>1</v>
      </c>
      <c r="E379" s="62">
        <v>1</v>
      </c>
      <c r="F379" s="62"/>
      <c r="G379" s="62"/>
      <c r="H379" s="62"/>
      <c r="I379" s="62"/>
      <c r="J379" s="62"/>
      <c r="K379" s="62"/>
      <c r="L379" s="62"/>
      <c r="M379" s="143"/>
      <c r="N379" s="143"/>
      <c r="O379" s="62"/>
      <c r="P379" s="62">
        <v>1</v>
      </c>
      <c r="Q379" s="62">
        <v>1</v>
      </c>
      <c r="R379" s="62">
        <v>1</v>
      </c>
      <c r="S379" s="62"/>
      <c r="T379" s="62"/>
      <c r="U379" s="62"/>
      <c r="V379" s="183">
        <v>42278</v>
      </c>
      <c r="W379" s="183"/>
      <c r="X379" s="66" t="s">
        <v>690</v>
      </c>
      <c r="Y379" s="66" t="s">
        <v>1523</v>
      </c>
      <c r="Z379" s="66" t="s">
        <v>691</v>
      </c>
      <c r="AA379" s="66" t="s">
        <v>1737</v>
      </c>
      <c r="AB379" s="59" t="s">
        <v>25</v>
      </c>
      <c r="AC379" s="59" t="s">
        <v>1785</v>
      </c>
      <c r="AD379" s="59" t="s">
        <v>17</v>
      </c>
      <c r="AE379" s="59">
        <v>6</v>
      </c>
      <c r="AF379" s="3">
        <v>5.76</v>
      </c>
      <c r="AG379" s="3">
        <v>6.3</v>
      </c>
      <c r="AH379" s="3">
        <v>5</v>
      </c>
      <c r="AI379" s="3">
        <v>8</v>
      </c>
    </row>
    <row r="380" spans="2:35" s="2" customFormat="1" ht="18" customHeight="1" x14ac:dyDescent="0.2">
      <c r="B380" s="62"/>
      <c r="C380" s="62">
        <v>1</v>
      </c>
      <c r="D380" s="62">
        <v>1</v>
      </c>
      <c r="E380" s="62">
        <v>1</v>
      </c>
      <c r="F380" s="62"/>
      <c r="G380" s="62"/>
      <c r="H380" s="62"/>
      <c r="I380" s="62"/>
      <c r="J380" s="62"/>
      <c r="K380" s="62"/>
      <c r="L380" s="62"/>
      <c r="M380" s="143"/>
      <c r="N380" s="143"/>
      <c r="O380" s="62"/>
      <c r="P380" s="62">
        <v>1</v>
      </c>
      <c r="Q380" s="62">
        <v>1</v>
      </c>
      <c r="R380" s="62">
        <v>1</v>
      </c>
      <c r="S380" s="62"/>
      <c r="T380" s="62"/>
      <c r="U380" s="62"/>
      <c r="V380" s="183">
        <v>42278</v>
      </c>
      <c r="W380" s="183"/>
      <c r="X380" s="66" t="s">
        <v>692</v>
      </c>
      <c r="Y380" s="66" t="s">
        <v>1525</v>
      </c>
      <c r="Z380" s="66" t="s">
        <v>693</v>
      </c>
      <c r="AA380" s="66" t="s">
        <v>1737</v>
      </c>
      <c r="AB380" s="59" t="s">
        <v>25</v>
      </c>
      <c r="AC380" s="59" t="s">
        <v>1785</v>
      </c>
      <c r="AD380" s="59" t="s">
        <v>17</v>
      </c>
      <c r="AE380" s="59">
        <v>6</v>
      </c>
      <c r="AF380" s="3">
        <v>5.76</v>
      </c>
      <c r="AG380" s="3">
        <v>6.3</v>
      </c>
      <c r="AH380" s="3">
        <v>5</v>
      </c>
      <c r="AI380" s="3">
        <v>8</v>
      </c>
    </row>
    <row r="381" spans="2:35" s="2" customFormat="1" ht="18" customHeight="1" x14ac:dyDescent="0.2">
      <c r="B381" s="62"/>
      <c r="C381" s="62">
        <v>1</v>
      </c>
      <c r="D381" s="62">
        <v>1</v>
      </c>
      <c r="E381" s="62">
        <v>1</v>
      </c>
      <c r="F381" s="62"/>
      <c r="G381" s="62"/>
      <c r="H381" s="62"/>
      <c r="I381" s="62"/>
      <c r="J381" s="62"/>
      <c r="K381" s="62"/>
      <c r="L381" s="62"/>
      <c r="M381" s="143"/>
      <c r="N381" s="143"/>
      <c r="O381" s="62"/>
      <c r="P381" s="62">
        <v>1</v>
      </c>
      <c r="Q381" s="62">
        <v>1</v>
      </c>
      <c r="R381" s="62">
        <v>1</v>
      </c>
      <c r="S381" s="62"/>
      <c r="T381" s="62"/>
      <c r="U381" s="62"/>
      <c r="V381" s="183">
        <v>42278</v>
      </c>
      <c r="W381" s="183"/>
      <c r="X381" s="66" t="s">
        <v>694</v>
      </c>
      <c r="Y381" s="66" t="s">
        <v>1634</v>
      </c>
      <c r="Z381" s="66" t="s">
        <v>695</v>
      </c>
      <c r="AA381" s="66" t="s">
        <v>1737</v>
      </c>
      <c r="AB381" s="59" t="s">
        <v>25</v>
      </c>
      <c r="AC381" s="59" t="s">
        <v>1785</v>
      </c>
      <c r="AD381" s="59" t="s">
        <v>208</v>
      </c>
      <c r="AE381" s="59">
        <v>6</v>
      </c>
      <c r="AF381" s="3">
        <v>5.76</v>
      </c>
      <c r="AG381" s="3">
        <v>6.3</v>
      </c>
      <c r="AH381" s="3">
        <v>5</v>
      </c>
      <c r="AI381" s="3">
        <v>8</v>
      </c>
    </row>
    <row r="382" spans="2:35" s="2" customFormat="1" ht="18" customHeight="1" x14ac:dyDescent="0.2">
      <c r="B382" s="62">
        <v>1</v>
      </c>
      <c r="C382" s="31" t="s">
        <v>904</v>
      </c>
      <c r="D382" s="62"/>
      <c r="E382" s="62"/>
      <c r="F382" s="62"/>
      <c r="G382" s="62"/>
      <c r="H382" s="62"/>
      <c r="I382" s="62"/>
      <c r="J382" s="62"/>
      <c r="K382" s="62"/>
      <c r="L382" s="62"/>
      <c r="M382" s="143"/>
      <c r="N382" s="143">
        <v>1</v>
      </c>
      <c r="O382" s="62"/>
      <c r="P382" s="62"/>
      <c r="Q382" s="62"/>
      <c r="R382" s="62"/>
      <c r="S382" s="62">
        <v>1</v>
      </c>
      <c r="T382" s="62"/>
      <c r="U382" s="62"/>
      <c r="V382" s="183">
        <v>42278</v>
      </c>
      <c r="W382" s="183"/>
      <c r="X382" s="65" t="s">
        <v>696</v>
      </c>
      <c r="Y382" s="65" t="s">
        <v>1555</v>
      </c>
      <c r="Z382" s="65" t="s">
        <v>697</v>
      </c>
      <c r="AA382" s="65" t="s">
        <v>1735</v>
      </c>
      <c r="AB382" s="25" t="s">
        <v>4</v>
      </c>
      <c r="AC382" s="25" t="s">
        <v>1025</v>
      </c>
      <c r="AD382" s="25"/>
      <c r="AE382" s="25"/>
      <c r="AF382" s="20"/>
      <c r="AG382" s="20"/>
      <c r="AH382" s="20"/>
      <c r="AI382" s="20"/>
    </row>
    <row r="383" spans="2:35" s="2" customFormat="1" ht="18" customHeight="1" x14ac:dyDescent="0.2">
      <c r="B383" s="62"/>
      <c r="C383" s="62">
        <v>1</v>
      </c>
      <c r="D383" s="62">
        <v>1</v>
      </c>
      <c r="E383" s="62">
        <v>1</v>
      </c>
      <c r="F383" s="62"/>
      <c r="G383" s="62"/>
      <c r="H383" s="62"/>
      <c r="I383" s="62"/>
      <c r="J383" s="62"/>
      <c r="K383" s="62"/>
      <c r="L383" s="62"/>
      <c r="M383" s="143"/>
      <c r="N383" s="143"/>
      <c r="O383" s="62"/>
      <c r="P383" s="62">
        <v>1</v>
      </c>
      <c r="Q383" s="62">
        <v>1</v>
      </c>
      <c r="R383" s="62">
        <v>1</v>
      </c>
      <c r="S383" s="62"/>
      <c r="T383" s="62"/>
      <c r="U383" s="62"/>
      <c r="V383" s="183">
        <v>42278</v>
      </c>
      <c r="W383" s="183"/>
      <c r="X383" s="66" t="s">
        <v>698</v>
      </c>
      <c r="Y383" s="66" t="s">
        <v>1556</v>
      </c>
      <c r="Z383" s="66" t="s">
        <v>699</v>
      </c>
      <c r="AA383" s="66" t="s">
        <v>1735</v>
      </c>
      <c r="AB383" s="59" t="s">
        <v>4</v>
      </c>
      <c r="AC383" s="59" t="s">
        <v>1025</v>
      </c>
      <c r="AD383" s="59" t="s">
        <v>155</v>
      </c>
      <c r="AE383" s="59">
        <v>6</v>
      </c>
      <c r="AF383" s="3">
        <v>5.76</v>
      </c>
      <c r="AG383" s="3">
        <v>6.3</v>
      </c>
      <c r="AH383" s="3">
        <v>5</v>
      </c>
      <c r="AI383" s="3">
        <v>8</v>
      </c>
    </row>
    <row r="384" spans="2:35" s="2" customFormat="1" ht="18" customHeight="1" x14ac:dyDescent="0.2">
      <c r="B384" s="62"/>
      <c r="C384" s="62">
        <v>1</v>
      </c>
      <c r="D384" s="62">
        <v>1</v>
      </c>
      <c r="E384" s="62">
        <v>1</v>
      </c>
      <c r="F384" s="62"/>
      <c r="G384" s="62"/>
      <c r="H384" s="62"/>
      <c r="I384" s="62"/>
      <c r="J384" s="62"/>
      <c r="K384" s="62"/>
      <c r="L384" s="62"/>
      <c r="M384" s="143"/>
      <c r="N384" s="143"/>
      <c r="O384" s="62"/>
      <c r="P384" s="62">
        <v>1</v>
      </c>
      <c r="Q384" s="62">
        <v>1</v>
      </c>
      <c r="R384" s="62">
        <v>1</v>
      </c>
      <c r="S384" s="62"/>
      <c r="T384" s="62"/>
      <c r="U384" s="62"/>
      <c r="V384" s="183">
        <v>42278</v>
      </c>
      <c r="W384" s="183"/>
      <c r="X384" s="66" t="s">
        <v>700</v>
      </c>
      <c r="Y384" s="66" t="s">
        <v>1557</v>
      </c>
      <c r="Z384" s="66" t="s">
        <v>701</v>
      </c>
      <c r="AA384" s="66" t="s">
        <v>1735</v>
      </c>
      <c r="AB384" s="59" t="s">
        <v>4</v>
      </c>
      <c r="AC384" s="59" t="s">
        <v>1025</v>
      </c>
      <c r="AD384" s="59" t="s">
        <v>41</v>
      </c>
      <c r="AE384" s="59">
        <v>6</v>
      </c>
      <c r="AF384" s="3">
        <v>5.76</v>
      </c>
      <c r="AG384" s="3">
        <v>6.3</v>
      </c>
      <c r="AH384" s="3">
        <v>5</v>
      </c>
      <c r="AI384" s="3">
        <v>8</v>
      </c>
    </row>
    <row r="385" spans="2:35" s="2" customFormat="1" ht="18" customHeight="1" x14ac:dyDescent="0.2">
      <c r="B385" s="62"/>
      <c r="C385" s="62">
        <v>1</v>
      </c>
      <c r="D385" s="62">
        <v>1</v>
      </c>
      <c r="E385" s="62">
        <v>1</v>
      </c>
      <c r="F385" s="62"/>
      <c r="G385" s="62"/>
      <c r="H385" s="62"/>
      <c r="I385" s="62"/>
      <c r="J385" s="62"/>
      <c r="K385" s="62"/>
      <c r="L385" s="62"/>
      <c r="M385" s="143"/>
      <c r="N385" s="143"/>
      <c r="O385" s="62"/>
      <c r="P385" s="62">
        <v>1</v>
      </c>
      <c r="Q385" s="62">
        <v>1</v>
      </c>
      <c r="R385" s="62">
        <v>1</v>
      </c>
      <c r="S385" s="62"/>
      <c r="T385" s="62"/>
      <c r="U385" s="62"/>
      <c r="V385" s="183">
        <v>42278</v>
      </c>
      <c r="W385" s="183"/>
      <c r="X385" s="66" t="s">
        <v>702</v>
      </c>
      <c r="Y385" s="66" t="s">
        <v>1513</v>
      </c>
      <c r="Z385" s="66" t="s">
        <v>703</v>
      </c>
      <c r="AA385" s="66" t="s">
        <v>1735</v>
      </c>
      <c r="AB385" s="59" t="s">
        <v>4</v>
      </c>
      <c r="AC385" s="59" t="s">
        <v>1025</v>
      </c>
      <c r="AD385" s="59" t="s">
        <v>41</v>
      </c>
      <c r="AE385" s="59">
        <v>6</v>
      </c>
      <c r="AF385" s="3">
        <v>5.76</v>
      </c>
      <c r="AG385" s="3">
        <v>6.3</v>
      </c>
      <c r="AH385" s="3">
        <v>5</v>
      </c>
      <c r="AI385" s="3">
        <v>8</v>
      </c>
    </row>
    <row r="386" spans="2:35" s="2" customFormat="1" ht="18" customHeight="1" x14ac:dyDescent="0.2">
      <c r="B386" s="62">
        <v>1</v>
      </c>
      <c r="C386" s="31" t="s">
        <v>904</v>
      </c>
      <c r="D386" s="62"/>
      <c r="E386" s="62"/>
      <c r="F386" s="62"/>
      <c r="G386" s="62"/>
      <c r="H386" s="62"/>
      <c r="I386" s="62"/>
      <c r="J386" s="62"/>
      <c r="K386" s="62"/>
      <c r="L386" s="62"/>
      <c r="M386" s="143"/>
      <c r="N386" s="143">
        <v>1</v>
      </c>
      <c r="O386" s="62"/>
      <c r="P386" s="62"/>
      <c r="Q386" s="62"/>
      <c r="R386" s="62"/>
      <c r="S386" s="62">
        <v>1</v>
      </c>
      <c r="T386" s="62"/>
      <c r="U386" s="62"/>
      <c r="V386" s="183">
        <v>42278</v>
      </c>
      <c r="W386" s="183"/>
      <c r="X386" s="65" t="s">
        <v>706</v>
      </c>
      <c r="Y386" s="65" t="s">
        <v>1527</v>
      </c>
      <c r="Z386" s="65" t="s">
        <v>707</v>
      </c>
      <c r="AA386" s="65" t="s">
        <v>1737</v>
      </c>
      <c r="AB386" s="25" t="s">
        <v>25</v>
      </c>
      <c r="AC386" s="25" t="s">
        <v>1025</v>
      </c>
      <c r="AD386" s="25"/>
      <c r="AE386" s="25"/>
      <c r="AF386" s="20"/>
      <c r="AG386" s="20"/>
      <c r="AH386" s="20"/>
      <c r="AI386" s="20"/>
    </row>
    <row r="387" spans="2:35" s="2" customFormat="1" ht="18" customHeight="1" x14ac:dyDescent="0.2">
      <c r="B387" s="62"/>
      <c r="C387" s="62">
        <v>1</v>
      </c>
      <c r="D387" s="62">
        <v>1</v>
      </c>
      <c r="E387" s="62">
        <v>1</v>
      </c>
      <c r="F387" s="62"/>
      <c r="G387" s="62"/>
      <c r="H387" s="62"/>
      <c r="I387" s="62"/>
      <c r="J387" s="62"/>
      <c r="K387" s="62"/>
      <c r="L387" s="62"/>
      <c r="M387" s="143"/>
      <c r="N387" s="143"/>
      <c r="O387" s="62"/>
      <c r="P387" s="62">
        <v>1</v>
      </c>
      <c r="Q387" s="62">
        <v>1</v>
      </c>
      <c r="R387" s="62">
        <v>1</v>
      </c>
      <c r="S387" s="62"/>
      <c r="T387" s="62"/>
      <c r="U387" s="62"/>
      <c r="V387" s="183">
        <v>42278</v>
      </c>
      <c r="W387" s="183"/>
      <c r="X387" s="66" t="s">
        <v>708</v>
      </c>
      <c r="Y387" s="66" t="s">
        <v>1526</v>
      </c>
      <c r="Z387" s="66" t="s">
        <v>709</v>
      </c>
      <c r="AA387" s="66" t="s">
        <v>1737</v>
      </c>
      <c r="AB387" s="59" t="s">
        <v>25</v>
      </c>
      <c r="AC387" s="59" t="s">
        <v>1025</v>
      </c>
      <c r="AD387" s="59" t="s">
        <v>15</v>
      </c>
      <c r="AE387" s="59">
        <v>6</v>
      </c>
      <c r="AF387" s="3">
        <v>5.76</v>
      </c>
      <c r="AG387" s="3">
        <v>6.3</v>
      </c>
      <c r="AH387" s="3">
        <v>5</v>
      </c>
      <c r="AI387" s="3">
        <v>8</v>
      </c>
    </row>
    <row r="388" spans="2:35" s="2" customFormat="1" ht="18" customHeight="1" x14ac:dyDescent="0.2">
      <c r="B388" s="62"/>
      <c r="C388" s="62">
        <v>1</v>
      </c>
      <c r="D388" s="62">
        <v>1</v>
      </c>
      <c r="E388" s="62">
        <v>1</v>
      </c>
      <c r="F388" s="62"/>
      <c r="G388" s="62"/>
      <c r="H388" s="62"/>
      <c r="I388" s="62"/>
      <c r="J388" s="62"/>
      <c r="K388" s="62"/>
      <c r="L388" s="62"/>
      <c r="M388" s="143"/>
      <c r="N388" s="143"/>
      <c r="O388" s="62"/>
      <c r="P388" s="62">
        <v>1</v>
      </c>
      <c r="Q388" s="62">
        <v>1</v>
      </c>
      <c r="R388" s="62">
        <v>1</v>
      </c>
      <c r="S388" s="62"/>
      <c r="T388" s="62"/>
      <c r="U388" s="62"/>
      <c r="V388" s="183">
        <v>42278</v>
      </c>
      <c r="W388" s="183"/>
      <c r="X388" s="66" t="s">
        <v>710</v>
      </c>
      <c r="Y388" s="66" t="s">
        <v>1528</v>
      </c>
      <c r="Z388" s="66" t="s">
        <v>711</v>
      </c>
      <c r="AA388" s="66" t="s">
        <v>1737</v>
      </c>
      <c r="AB388" s="59" t="s">
        <v>25</v>
      </c>
      <c r="AC388" s="59" t="s">
        <v>1025</v>
      </c>
      <c r="AD388" s="59" t="s">
        <v>7</v>
      </c>
      <c r="AE388" s="59">
        <v>6</v>
      </c>
      <c r="AF388" s="3">
        <v>5.76</v>
      </c>
      <c r="AG388" s="3">
        <v>6.3</v>
      </c>
      <c r="AH388" s="3">
        <v>5</v>
      </c>
      <c r="AI388" s="3">
        <v>8</v>
      </c>
    </row>
    <row r="389" spans="2:35" s="2" customFormat="1" ht="18" customHeight="1" x14ac:dyDescent="0.2">
      <c r="B389" s="62">
        <v>1</v>
      </c>
      <c r="C389" s="62">
        <v>1</v>
      </c>
      <c r="D389" s="62">
        <v>1</v>
      </c>
      <c r="E389" s="62">
        <v>1</v>
      </c>
      <c r="F389" s="62"/>
      <c r="G389" s="62"/>
      <c r="H389" s="62"/>
      <c r="I389" s="62"/>
      <c r="J389" s="62"/>
      <c r="K389" s="62"/>
      <c r="L389" s="62"/>
      <c r="M389" s="143"/>
      <c r="N389" s="143">
        <v>1</v>
      </c>
      <c r="O389" s="62"/>
      <c r="P389" s="62"/>
      <c r="Q389" s="62">
        <v>1</v>
      </c>
      <c r="R389" s="62">
        <v>1</v>
      </c>
      <c r="S389" s="62">
        <v>1</v>
      </c>
      <c r="T389" s="62"/>
      <c r="U389" s="62"/>
      <c r="V389" s="183">
        <v>42278</v>
      </c>
      <c r="W389" s="183"/>
      <c r="X389" s="63" t="s">
        <v>712</v>
      </c>
      <c r="Y389" s="63" t="s">
        <v>1530</v>
      </c>
      <c r="Z389" s="63" t="s">
        <v>713</v>
      </c>
      <c r="AA389" s="63" t="s">
        <v>1737</v>
      </c>
      <c r="AB389" s="64" t="s">
        <v>18</v>
      </c>
      <c r="AC389" s="64" t="s">
        <v>1784</v>
      </c>
      <c r="AD389" s="64" t="s">
        <v>7</v>
      </c>
      <c r="AE389" s="64">
        <v>6</v>
      </c>
      <c r="AF389" s="55">
        <v>5.76</v>
      </c>
      <c r="AG389" s="55">
        <v>6.3</v>
      </c>
      <c r="AH389" s="55">
        <v>5</v>
      </c>
      <c r="AI389" s="55">
        <v>8</v>
      </c>
    </row>
    <row r="390" spans="2:35" s="2" customFormat="1" ht="18" customHeight="1" x14ac:dyDescent="0.2">
      <c r="B390" s="62">
        <v>1</v>
      </c>
      <c r="C390" s="31" t="s">
        <v>904</v>
      </c>
      <c r="D390" s="62"/>
      <c r="E390" s="62"/>
      <c r="F390" s="62"/>
      <c r="G390" s="62"/>
      <c r="H390" s="62"/>
      <c r="I390" s="62"/>
      <c r="J390" s="62"/>
      <c r="K390" s="62"/>
      <c r="L390" s="62"/>
      <c r="M390" s="143"/>
      <c r="N390" s="143">
        <v>1</v>
      </c>
      <c r="O390" s="62"/>
      <c r="P390" s="62"/>
      <c r="Q390" s="62"/>
      <c r="R390" s="62"/>
      <c r="S390" s="62">
        <v>1</v>
      </c>
      <c r="T390" s="62"/>
      <c r="U390" s="62"/>
      <c r="V390" s="183">
        <v>42278</v>
      </c>
      <c r="W390" s="183"/>
      <c r="X390" s="65" t="s">
        <v>714</v>
      </c>
      <c r="Y390" s="65" t="s">
        <v>1532</v>
      </c>
      <c r="Z390" s="65" t="s">
        <v>715</v>
      </c>
      <c r="AA390" s="65" t="s">
        <v>1737</v>
      </c>
      <c r="AB390" s="25" t="s">
        <v>25</v>
      </c>
      <c r="AC390" s="25" t="s">
        <v>1785</v>
      </c>
      <c r="AD390" s="25"/>
      <c r="AE390" s="25"/>
      <c r="AF390" s="20"/>
      <c r="AG390" s="20"/>
      <c r="AH390" s="20"/>
      <c r="AI390" s="20"/>
    </row>
    <row r="391" spans="2:35" s="2" customFormat="1" ht="18" customHeight="1" x14ac:dyDescent="0.2">
      <c r="B391" s="62"/>
      <c r="C391" s="62">
        <v>1</v>
      </c>
      <c r="D391" s="62">
        <v>1</v>
      </c>
      <c r="E391" s="62">
        <v>1</v>
      </c>
      <c r="F391" s="62"/>
      <c r="G391" s="62"/>
      <c r="H391" s="62"/>
      <c r="I391" s="62"/>
      <c r="J391" s="62"/>
      <c r="K391" s="62"/>
      <c r="L391" s="62"/>
      <c r="M391" s="143"/>
      <c r="N391" s="143"/>
      <c r="O391" s="62"/>
      <c r="P391" s="62">
        <v>1</v>
      </c>
      <c r="Q391" s="62">
        <v>1</v>
      </c>
      <c r="R391" s="62">
        <v>1</v>
      </c>
      <c r="S391" s="62"/>
      <c r="T391" s="62"/>
      <c r="U391" s="62"/>
      <c r="V391" s="183">
        <v>42278</v>
      </c>
      <c r="W391" s="183"/>
      <c r="X391" s="66" t="s">
        <v>716</v>
      </c>
      <c r="Y391" s="66" t="s">
        <v>1531</v>
      </c>
      <c r="Z391" s="66" t="s">
        <v>717</v>
      </c>
      <c r="AA391" s="66" t="s">
        <v>1737</v>
      </c>
      <c r="AB391" s="59" t="s">
        <v>25</v>
      </c>
      <c r="AC391" s="59" t="s">
        <v>1785</v>
      </c>
      <c r="AD391" s="59" t="s">
        <v>718</v>
      </c>
      <c r="AE391" s="59">
        <v>6</v>
      </c>
      <c r="AF391" s="3">
        <v>5.76</v>
      </c>
      <c r="AG391" s="3">
        <v>6.3</v>
      </c>
      <c r="AH391" s="3">
        <v>5</v>
      </c>
      <c r="AI391" s="3">
        <v>8</v>
      </c>
    </row>
    <row r="392" spans="2:35" s="2" customFormat="1" ht="18" customHeight="1" x14ac:dyDescent="0.2">
      <c r="B392" s="62"/>
      <c r="C392" s="62">
        <v>1</v>
      </c>
      <c r="D392" s="62">
        <v>1</v>
      </c>
      <c r="E392" s="62">
        <v>1</v>
      </c>
      <c r="F392" s="62"/>
      <c r="G392" s="62"/>
      <c r="H392" s="62"/>
      <c r="I392" s="62"/>
      <c r="J392" s="62"/>
      <c r="K392" s="62"/>
      <c r="L392" s="62"/>
      <c r="M392" s="143"/>
      <c r="N392" s="143"/>
      <c r="O392" s="62"/>
      <c r="P392" s="62">
        <v>1</v>
      </c>
      <c r="Q392" s="62">
        <v>1</v>
      </c>
      <c r="R392" s="62">
        <v>1</v>
      </c>
      <c r="S392" s="62"/>
      <c r="T392" s="62"/>
      <c r="U392" s="62"/>
      <c r="V392" s="183">
        <v>42278</v>
      </c>
      <c r="W392" s="183"/>
      <c r="X392" s="66" t="s">
        <v>719</v>
      </c>
      <c r="Y392" s="66" t="s">
        <v>1533</v>
      </c>
      <c r="Z392" s="66" t="s">
        <v>720</v>
      </c>
      <c r="AA392" s="66" t="s">
        <v>1737</v>
      </c>
      <c r="AB392" s="59" t="s">
        <v>25</v>
      </c>
      <c r="AC392" s="59" t="s">
        <v>1785</v>
      </c>
      <c r="AD392" s="59" t="s">
        <v>11</v>
      </c>
      <c r="AE392" s="59">
        <v>6</v>
      </c>
      <c r="AF392" s="3">
        <v>5.76</v>
      </c>
      <c r="AG392" s="3">
        <v>6.3</v>
      </c>
      <c r="AH392" s="3">
        <v>5</v>
      </c>
      <c r="AI392" s="3">
        <v>8</v>
      </c>
    </row>
    <row r="393" spans="2:35" s="2" customFormat="1" ht="18" customHeight="1" x14ac:dyDescent="0.2">
      <c r="B393" s="62">
        <v>1</v>
      </c>
      <c r="C393" s="62">
        <v>1</v>
      </c>
      <c r="D393" s="62">
        <v>1</v>
      </c>
      <c r="E393" s="62">
        <v>1</v>
      </c>
      <c r="F393" s="62"/>
      <c r="G393" s="62"/>
      <c r="H393" s="62"/>
      <c r="I393" s="62"/>
      <c r="J393" s="62"/>
      <c r="K393" s="62"/>
      <c r="L393" s="62"/>
      <c r="M393" s="143"/>
      <c r="N393" s="143">
        <v>1</v>
      </c>
      <c r="O393" s="62"/>
      <c r="P393" s="62"/>
      <c r="Q393" s="62">
        <v>1</v>
      </c>
      <c r="R393" s="62">
        <v>1</v>
      </c>
      <c r="S393" s="62">
        <v>1</v>
      </c>
      <c r="T393" s="62"/>
      <c r="U393" s="62"/>
      <c r="V393" s="183">
        <v>42278</v>
      </c>
      <c r="W393" s="183"/>
      <c r="X393" s="63" t="s">
        <v>721</v>
      </c>
      <c r="Y393" s="63" t="s">
        <v>1534</v>
      </c>
      <c r="Z393" s="63" t="s">
        <v>722</v>
      </c>
      <c r="AA393" s="63" t="s">
        <v>1735</v>
      </c>
      <c r="AB393" s="64" t="s">
        <v>33</v>
      </c>
      <c r="AC393" s="64" t="s">
        <v>1786</v>
      </c>
      <c r="AD393" s="64" t="s">
        <v>15</v>
      </c>
      <c r="AE393" s="64">
        <v>8</v>
      </c>
      <c r="AF393" s="55">
        <v>7.68</v>
      </c>
      <c r="AG393" s="55">
        <v>8.4</v>
      </c>
      <c r="AH393" s="55">
        <v>7.04</v>
      </c>
      <c r="AI393" s="55">
        <v>10</v>
      </c>
    </row>
    <row r="394" spans="2:35" s="2" customFormat="1" ht="18" customHeight="1" x14ac:dyDescent="0.2">
      <c r="B394" s="62">
        <v>1</v>
      </c>
      <c r="C394" s="62">
        <v>1</v>
      </c>
      <c r="D394" s="62">
        <v>1</v>
      </c>
      <c r="E394" s="62">
        <v>1</v>
      </c>
      <c r="F394" s="62"/>
      <c r="G394" s="62"/>
      <c r="H394" s="62"/>
      <c r="I394" s="62"/>
      <c r="J394" s="62"/>
      <c r="K394" s="62"/>
      <c r="L394" s="62"/>
      <c r="M394" s="143"/>
      <c r="N394" s="143">
        <v>1</v>
      </c>
      <c r="O394" s="62"/>
      <c r="P394" s="62"/>
      <c r="Q394" s="62">
        <v>1</v>
      </c>
      <c r="R394" s="62">
        <v>1</v>
      </c>
      <c r="S394" s="62">
        <v>1</v>
      </c>
      <c r="T394" s="62"/>
      <c r="U394" s="62"/>
      <c r="V394" s="183">
        <v>42278</v>
      </c>
      <c r="W394" s="183"/>
      <c r="X394" s="63" t="s">
        <v>723</v>
      </c>
      <c r="Y394" s="63" t="s">
        <v>1535</v>
      </c>
      <c r="Z394" s="63" t="s">
        <v>724</v>
      </c>
      <c r="AA394" s="63" t="s">
        <v>1736</v>
      </c>
      <c r="AB394" s="64" t="s">
        <v>10</v>
      </c>
      <c r="AC394" s="64" t="s">
        <v>1783</v>
      </c>
      <c r="AD394" s="64" t="s">
        <v>11</v>
      </c>
      <c r="AE394" s="64">
        <v>12</v>
      </c>
      <c r="AF394" s="55">
        <v>11.52</v>
      </c>
      <c r="AG394" s="55">
        <v>12.6</v>
      </c>
      <c r="AH394" s="55">
        <v>10.5</v>
      </c>
      <c r="AI394" s="55">
        <v>15.36</v>
      </c>
    </row>
    <row r="395" spans="2:35" s="2" customFormat="1" ht="18" customHeight="1" x14ac:dyDescent="0.2">
      <c r="B395" s="62">
        <v>1</v>
      </c>
      <c r="C395" s="62">
        <v>1</v>
      </c>
      <c r="D395" s="62">
        <v>1</v>
      </c>
      <c r="E395" s="62">
        <v>1</v>
      </c>
      <c r="F395" s="62"/>
      <c r="G395" s="62"/>
      <c r="H395" s="62"/>
      <c r="I395" s="62"/>
      <c r="J395" s="62"/>
      <c r="K395" s="62"/>
      <c r="L395" s="62"/>
      <c r="M395" s="143"/>
      <c r="N395" s="143">
        <v>1</v>
      </c>
      <c r="O395" s="62"/>
      <c r="P395" s="62"/>
      <c r="Q395" s="62">
        <v>1</v>
      </c>
      <c r="R395" s="62">
        <v>1</v>
      </c>
      <c r="S395" s="62">
        <v>1</v>
      </c>
      <c r="T395" s="62"/>
      <c r="U395" s="62"/>
      <c r="V395" s="183">
        <v>42278</v>
      </c>
      <c r="W395" s="183"/>
      <c r="X395" s="63" t="s">
        <v>725</v>
      </c>
      <c r="Y395" s="63" t="s">
        <v>1536</v>
      </c>
      <c r="Z395" s="63" t="s">
        <v>726</v>
      </c>
      <c r="AA395" s="63" t="s">
        <v>1737</v>
      </c>
      <c r="AB395" s="64" t="s">
        <v>18</v>
      </c>
      <c r="AC395" s="64" t="s">
        <v>1783</v>
      </c>
      <c r="AD395" s="64" t="s">
        <v>11</v>
      </c>
      <c r="AE395" s="64">
        <v>16</v>
      </c>
      <c r="AF395" s="55">
        <v>15.36</v>
      </c>
      <c r="AG395" s="55">
        <v>16.8</v>
      </c>
      <c r="AH395" s="55">
        <v>14.08</v>
      </c>
      <c r="AI395" s="55">
        <v>20.48</v>
      </c>
    </row>
    <row r="396" spans="2:35" s="2" customFormat="1" ht="18" customHeight="1" x14ac:dyDescent="0.2">
      <c r="B396" s="62">
        <v>1</v>
      </c>
      <c r="C396" s="31" t="s">
        <v>904</v>
      </c>
      <c r="D396" s="62"/>
      <c r="E396" s="62"/>
      <c r="F396" s="62"/>
      <c r="G396" s="62"/>
      <c r="H396" s="62"/>
      <c r="I396" s="62"/>
      <c r="J396" s="62"/>
      <c r="K396" s="62"/>
      <c r="L396" s="62"/>
      <c r="M396" s="143"/>
      <c r="N396" s="143">
        <v>1</v>
      </c>
      <c r="O396" s="62"/>
      <c r="P396" s="62"/>
      <c r="Q396" s="62"/>
      <c r="R396" s="62"/>
      <c r="S396" s="62">
        <v>1</v>
      </c>
      <c r="T396" s="62"/>
      <c r="U396" s="62"/>
      <c r="V396" s="183">
        <v>42278</v>
      </c>
      <c r="W396" s="183"/>
      <c r="X396" s="65" t="s">
        <v>727</v>
      </c>
      <c r="Y396" s="65" t="s">
        <v>1537</v>
      </c>
      <c r="Z396" s="65" t="s">
        <v>728</v>
      </c>
      <c r="AA396" s="65" t="s">
        <v>1737</v>
      </c>
      <c r="AB396" s="25" t="s">
        <v>18</v>
      </c>
      <c r="AC396" s="25" t="s">
        <v>1784</v>
      </c>
      <c r="AD396" s="25"/>
      <c r="AE396" s="25"/>
      <c r="AF396" s="20"/>
      <c r="AG396" s="20"/>
      <c r="AH396" s="20"/>
      <c r="AI396" s="20"/>
    </row>
    <row r="397" spans="2:35" s="2" customFormat="1" ht="18" customHeight="1" x14ac:dyDescent="0.2">
      <c r="B397" s="62"/>
      <c r="C397" s="62">
        <v>1</v>
      </c>
      <c r="D397" s="62">
        <v>1</v>
      </c>
      <c r="E397" s="62">
        <v>1</v>
      </c>
      <c r="F397" s="62"/>
      <c r="G397" s="62"/>
      <c r="H397" s="62"/>
      <c r="I397" s="62"/>
      <c r="J397" s="62"/>
      <c r="K397" s="62"/>
      <c r="L397" s="62"/>
      <c r="M397" s="143"/>
      <c r="N397" s="143"/>
      <c r="O397" s="62"/>
      <c r="P397" s="62">
        <v>1</v>
      </c>
      <c r="Q397" s="62">
        <v>1</v>
      </c>
      <c r="R397" s="62">
        <v>1</v>
      </c>
      <c r="S397" s="62"/>
      <c r="T397" s="62"/>
      <c r="U397" s="62"/>
      <c r="V397" s="183">
        <v>42278</v>
      </c>
      <c r="W397" s="183"/>
      <c r="X397" s="66" t="s">
        <v>729</v>
      </c>
      <c r="Y397" s="66" t="s">
        <v>1538</v>
      </c>
      <c r="Z397" s="66" t="s">
        <v>730</v>
      </c>
      <c r="AA397" s="66" t="s">
        <v>1737</v>
      </c>
      <c r="AB397" s="59" t="s">
        <v>18</v>
      </c>
      <c r="AC397" s="59" t="s">
        <v>1784</v>
      </c>
      <c r="AD397" s="59" t="s">
        <v>41</v>
      </c>
      <c r="AE397" s="59">
        <v>6</v>
      </c>
      <c r="AF397" s="3">
        <v>5.76</v>
      </c>
      <c r="AG397" s="3">
        <v>6.3</v>
      </c>
      <c r="AH397" s="3">
        <v>5</v>
      </c>
      <c r="AI397" s="3">
        <v>8</v>
      </c>
    </row>
    <row r="398" spans="2:35" s="2" customFormat="1" ht="18" customHeight="1" x14ac:dyDescent="0.2">
      <c r="B398" s="62"/>
      <c r="C398" s="62">
        <v>1</v>
      </c>
      <c r="D398" s="62">
        <v>1</v>
      </c>
      <c r="E398" s="62">
        <v>1</v>
      </c>
      <c r="F398" s="62"/>
      <c r="G398" s="62"/>
      <c r="H398" s="62"/>
      <c r="I398" s="62"/>
      <c r="J398" s="62"/>
      <c r="K398" s="62"/>
      <c r="L398" s="62"/>
      <c r="M398" s="143"/>
      <c r="N398" s="143"/>
      <c r="O398" s="62"/>
      <c r="P398" s="62">
        <v>1</v>
      </c>
      <c r="Q398" s="62">
        <v>1</v>
      </c>
      <c r="R398" s="62">
        <v>1</v>
      </c>
      <c r="S398" s="62"/>
      <c r="T398" s="62"/>
      <c r="U398" s="62"/>
      <c r="V398" s="183">
        <v>42278</v>
      </c>
      <c r="W398" s="183"/>
      <c r="X398" s="66" t="s">
        <v>731</v>
      </c>
      <c r="Y398" s="66" t="s">
        <v>1539</v>
      </c>
      <c r="Z398" s="66" t="s">
        <v>732</v>
      </c>
      <c r="AA398" s="66" t="s">
        <v>1737</v>
      </c>
      <c r="AB398" s="59" t="s">
        <v>18</v>
      </c>
      <c r="AC398" s="59" t="s">
        <v>1784</v>
      </c>
      <c r="AD398" s="59" t="s">
        <v>718</v>
      </c>
      <c r="AE398" s="59">
        <v>8</v>
      </c>
      <c r="AF398" s="3">
        <v>7.68</v>
      </c>
      <c r="AG398" s="3">
        <v>8.4</v>
      </c>
      <c r="AH398" s="3">
        <v>7.04</v>
      </c>
      <c r="AI398" s="3">
        <v>10</v>
      </c>
    </row>
    <row r="399" spans="2:35" s="2" customFormat="1" ht="18" customHeight="1" x14ac:dyDescent="0.2">
      <c r="B399" s="62">
        <v>1</v>
      </c>
      <c r="C399" s="31" t="s">
        <v>904</v>
      </c>
      <c r="D399" s="62"/>
      <c r="E399" s="62"/>
      <c r="F399" s="62"/>
      <c r="G399" s="62"/>
      <c r="H399" s="62"/>
      <c r="I399" s="62"/>
      <c r="J399" s="62"/>
      <c r="K399" s="62"/>
      <c r="L399" s="62"/>
      <c r="M399" s="143"/>
      <c r="N399" s="143">
        <v>1</v>
      </c>
      <c r="O399" s="62"/>
      <c r="P399" s="62"/>
      <c r="Q399" s="62"/>
      <c r="R399" s="62"/>
      <c r="S399" s="62">
        <v>1</v>
      </c>
      <c r="T399" s="62"/>
      <c r="U399" s="62"/>
      <c r="V399" s="183">
        <v>42278</v>
      </c>
      <c r="W399" s="183"/>
      <c r="X399" s="65" t="s">
        <v>733</v>
      </c>
      <c r="Y399" s="65" t="s">
        <v>1540</v>
      </c>
      <c r="Z399" s="65" t="s">
        <v>734</v>
      </c>
      <c r="AA399" s="65" t="s">
        <v>1736</v>
      </c>
      <c r="AB399" s="25" t="s">
        <v>14</v>
      </c>
      <c r="AC399" s="25" t="s">
        <v>1784</v>
      </c>
      <c r="AD399" s="25"/>
      <c r="AE399" s="25"/>
      <c r="AF399" s="20"/>
      <c r="AG399" s="20"/>
      <c r="AH399" s="20"/>
      <c r="AI399" s="20"/>
    </row>
    <row r="400" spans="2:35" s="2" customFormat="1" ht="18" customHeight="1" x14ac:dyDescent="0.2">
      <c r="B400" s="62"/>
      <c r="C400" s="62">
        <v>1</v>
      </c>
      <c r="D400" s="62">
        <v>1</v>
      </c>
      <c r="E400" s="62">
        <v>1</v>
      </c>
      <c r="F400" s="62"/>
      <c r="G400" s="62"/>
      <c r="H400" s="62"/>
      <c r="I400" s="62"/>
      <c r="J400" s="62"/>
      <c r="K400" s="62"/>
      <c r="L400" s="62"/>
      <c r="M400" s="143"/>
      <c r="N400" s="143"/>
      <c r="O400" s="62"/>
      <c r="P400" s="62">
        <v>1</v>
      </c>
      <c r="Q400" s="62">
        <v>1</v>
      </c>
      <c r="R400" s="62">
        <v>1</v>
      </c>
      <c r="S400" s="62"/>
      <c r="T400" s="62"/>
      <c r="U400" s="62"/>
      <c r="V400" s="183">
        <v>42278</v>
      </c>
      <c r="W400" s="183"/>
      <c r="X400" s="66" t="s">
        <v>735</v>
      </c>
      <c r="Y400" s="66" t="s">
        <v>1541</v>
      </c>
      <c r="Z400" s="66" t="s">
        <v>736</v>
      </c>
      <c r="AA400" s="66" t="s">
        <v>1736</v>
      </c>
      <c r="AB400" s="59" t="s">
        <v>14</v>
      </c>
      <c r="AC400" s="59" t="s">
        <v>1784</v>
      </c>
      <c r="AD400" s="59" t="s">
        <v>7</v>
      </c>
      <c r="AE400" s="59">
        <v>6</v>
      </c>
      <c r="AF400" s="3">
        <v>5.76</v>
      </c>
      <c r="AG400" s="3">
        <v>6.3</v>
      </c>
      <c r="AH400" s="3">
        <v>5</v>
      </c>
      <c r="AI400" s="3">
        <v>8</v>
      </c>
    </row>
    <row r="401" spans="2:35" s="2" customFormat="1" ht="18" customHeight="1" x14ac:dyDescent="0.2">
      <c r="B401" s="62"/>
      <c r="C401" s="62">
        <v>1</v>
      </c>
      <c r="D401" s="62">
        <v>1</v>
      </c>
      <c r="E401" s="62">
        <v>1</v>
      </c>
      <c r="F401" s="62"/>
      <c r="G401" s="62"/>
      <c r="H401" s="62"/>
      <c r="I401" s="62"/>
      <c r="J401" s="62"/>
      <c r="K401" s="62"/>
      <c r="L401" s="62"/>
      <c r="M401" s="143"/>
      <c r="N401" s="143"/>
      <c r="O401" s="62"/>
      <c r="P401" s="62">
        <v>1</v>
      </c>
      <c r="Q401" s="62">
        <v>1</v>
      </c>
      <c r="R401" s="62">
        <v>1</v>
      </c>
      <c r="S401" s="62"/>
      <c r="T401" s="62"/>
      <c r="U401" s="62"/>
      <c r="V401" s="183">
        <v>42278</v>
      </c>
      <c r="W401" s="183"/>
      <c r="X401" s="66" t="s">
        <v>737</v>
      </c>
      <c r="Y401" s="66" t="s">
        <v>1542</v>
      </c>
      <c r="Z401" s="66" t="s">
        <v>738</v>
      </c>
      <c r="AA401" s="66" t="s">
        <v>1736</v>
      </c>
      <c r="AB401" s="59" t="s">
        <v>14</v>
      </c>
      <c r="AC401" s="59" t="s">
        <v>1784</v>
      </c>
      <c r="AD401" s="59" t="s">
        <v>17</v>
      </c>
      <c r="AE401" s="59">
        <v>6</v>
      </c>
      <c r="AF401" s="3">
        <v>5.76</v>
      </c>
      <c r="AG401" s="3">
        <v>6.3</v>
      </c>
      <c r="AH401" s="3">
        <v>5</v>
      </c>
      <c r="AI401" s="3">
        <v>8</v>
      </c>
    </row>
    <row r="402" spans="2:35" s="2" customFormat="1" ht="18" customHeight="1" x14ac:dyDescent="0.2">
      <c r="B402" s="62"/>
      <c r="C402" s="62">
        <v>1</v>
      </c>
      <c r="D402" s="62">
        <v>1</v>
      </c>
      <c r="E402" s="62">
        <v>1</v>
      </c>
      <c r="F402" s="62"/>
      <c r="G402" s="62"/>
      <c r="H402" s="62"/>
      <c r="I402" s="62"/>
      <c r="J402" s="62"/>
      <c r="K402" s="62"/>
      <c r="L402" s="62"/>
      <c r="M402" s="143"/>
      <c r="N402" s="143"/>
      <c r="O402" s="62"/>
      <c r="P402" s="62">
        <v>1</v>
      </c>
      <c r="Q402" s="62">
        <v>1</v>
      </c>
      <c r="R402" s="62">
        <v>1</v>
      </c>
      <c r="S402" s="62"/>
      <c r="T402" s="62"/>
      <c r="U402" s="62"/>
      <c r="V402" s="183">
        <v>42278</v>
      </c>
      <c r="W402" s="183"/>
      <c r="X402" s="66" t="s">
        <v>739</v>
      </c>
      <c r="Y402" s="66" t="s">
        <v>1543</v>
      </c>
      <c r="Z402" s="66" t="s">
        <v>740</v>
      </c>
      <c r="AA402" s="66" t="s">
        <v>1736</v>
      </c>
      <c r="AB402" s="59" t="s">
        <v>14</v>
      </c>
      <c r="AC402" s="59" t="s">
        <v>1784</v>
      </c>
      <c r="AD402" s="59" t="s">
        <v>15</v>
      </c>
      <c r="AE402" s="59">
        <v>6</v>
      </c>
      <c r="AF402" s="3">
        <v>5.76</v>
      </c>
      <c r="AG402" s="3">
        <v>6.3</v>
      </c>
      <c r="AH402" s="3">
        <v>5</v>
      </c>
      <c r="AI402" s="3">
        <v>8</v>
      </c>
    </row>
    <row r="403" spans="2:35" s="2" customFormat="1" ht="18" customHeight="1" x14ac:dyDescent="0.2">
      <c r="B403" s="62">
        <v>1</v>
      </c>
      <c r="C403" s="31" t="s">
        <v>904</v>
      </c>
      <c r="D403" s="62"/>
      <c r="E403" s="62"/>
      <c r="F403" s="62"/>
      <c r="G403" s="62"/>
      <c r="H403" s="62"/>
      <c r="I403" s="62"/>
      <c r="J403" s="62"/>
      <c r="K403" s="62"/>
      <c r="L403" s="62"/>
      <c r="M403" s="143"/>
      <c r="N403" s="143">
        <v>1</v>
      </c>
      <c r="O403" s="62"/>
      <c r="P403" s="62"/>
      <c r="Q403" s="62"/>
      <c r="R403" s="62"/>
      <c r="S403" s="62">
        <v>1</v>
      </c>
      <c r="T403" s="62"/>
      <c r="U403" s="62"/>
      <c r="V403" s="183">
        <v>42278</v>
      </c>
      <c r="W403" s="183"/>
      <c r="X403" s="65" t="s">
        <v>741</v>
      </c>
      <c r="Y403" s="65" t="s">
        <v>1544</v>
      </c>
      <c r="Z403" s="65" t="s">
        <v>742</v>
      </c>
      <c r="AA403" s="65" t="s">
        <v>1735</v>
      </c>
      <c r="AB403" s="25" t="s">
        <v>33</v>
      </c>
      <c r="AC403" s="25" t="s">
        <v>1786</v>
      </c>
      <c r="AD403" s="25"/>
      <c r="AE403" s="25"/>
      <c r="AF403" s="20"/>
      <c r="AG403" s="20"/>
      <c r="AH403" s="20"/>
      <c r="AI403" s="20"/>
    </row>
    <row r="404" spans="2:35" s="2" customFormat="1" ht="18" customHeight="1" x14ac:dyDescent="0.2">
      <c r="B404" s="62"/>
      <c r="C404" s="62">
        <v>1</v>
      </c>
      <c r="D404" s="62">
        <v>1</v>
      </c>
      <c r="E404" s="62">
        <v>1</v>
      </c>
      <c r="F404" s="62"/>
      <c r="G404" s="62"/>
      <c r="H404" s="62"/>
      <c r="I404" s="62"/>
      <c r="J404" s="62"/>
      <c r="K404" s="62"/>
      <c r="L404" s="62"/>
      <c r="M404" s="143"/>
      <c r="N404" s="143"/>
      <c r="O404" s="62"/>
      <c r="P404" s="62">
        <v>1</v>
      </c>
      <c r="Q404" s="62">
        <v>1</v>
      </c>
      <c r="R404" s="62">
        <v>1</v>
      </c>
      <c r="S404" s="62"/>
      <c r="T404" s="62"/>
      <c r="U404" s="62"/>
      <c r="V404" s="183">
        <v>42278</v>
      </c>
      <c r="W404" s="183"/>
      <c r="X404" s="27" t="s">
        <v>743</v>
      </c>
      <c r="Y404" s="27" t="s">
        <v>1545</v>
      </c>
      <c r="Z404" s="27" t="s">
        <v>744</v>
      </c>
      <c r="AA404" s="27" t="s">
        <v>1735</v>
      </c>
      <c r="AB404" s="28" t="s">
        <v>33</v>
      </c>
      <c r="AC404" s="28" t="s">
        <v>1786</v>
      </c>
      <c r="AD404" s="28" t="s">
        <v>41</v>
      </c>
      <c r="AE404" s="28">
        <v>6</v>
      </c>
      <c r="AF404" s="4">
        <v>5.76</v>
      </c>
      <c r="AG404" s="4">
        <v>6.3</v>
      </c>
      <c r="AH404" s="4">
        <v>5</v>
      </c>
      <c r="AI404" s="4">
        <v>8</v>
      </c>
    </row>
    <row r="405" spans="2:35" s="2" customFormat="1" ht="18" customHeight="1" x14ac:dyDescent="0.2">
      <c r="B405" s="62"/>
      <c r="C405" s="62">
        <v>1</v>
      </c>
      <c r="D405" s="62">
        <v>1</v>
      </c>
      <c r="E405" s="62">
        <v>1</v>
      </c>
      <c r="F405" s="62"/>
      <c r="G405" s="62"/>
      <c r="H405" s="62"/>
      <c r="I405" s="62"/>
      <c r="J405" s="62"/>
      <c r="K405" s="62"/>
      <c r="L405" s="62"/>
      <c r="M405" s="143"/>
      <c r="N405" s="143"/>
      <c r="O405" s="62"/>
      <c r="P405" s="62">
        <v>1</v>
      </c>
      <c r="Q405" s="62">
        <v>1</v>
      </c>
      <c r="R405" s="62">
        <v>1</v>
      </c>
      <c r="S405" s="62"/>
      <c r="T405" s="62"/>
      <c r="U405" s="62"/>
      <c r="V405" s="183">
        <v>42278</v>
      </c>
      <c r="W405" s="183"/>
      <c r="X405" s="27" t="s">
        <v>745</v>
      </c>
      <c r="Y405" s="27" t="s">
        <v>1546</v>
      </c>
      <c r="Z405" s="27" t="s">
        <v>746</v>
      </c>
      <c r="AA405" s="27" t="s">
        <v>1735</v>
      </c>
      <c r="AB405" s="28" t="s">
        <v>33</v>
      </c>
      <c r="AC405" s="28" t="s">
        <v>1786</v>
      </c>
      <c r="AD405" s="28" t="s">
        <v>41</v>
      </c>
      <c r="AE405" s="28">
        <v>6</v>
      </c>
      <c r="AF405" s="4">
        <v>5.76</v>
      </c>
      <c r="AG405" s="4">
        <v>6.3</v>
      </c>
      <c r="AH405" s="4">
        <v>5</v>
      </c>
      <c r="AI405" s="4">
        <v>8</v>
      </c>
    </row>
    <row r="406" spans="2:35" s="2" customFormat="1" ht="18" customHeight="1" x14ac:dyDescent="0.2">
      <c r="B406" s="62"/>
      <c r="C406" s="62">
        <v>1</v>
      </c>
      <c r="D406" s="62">
        <v>1</v>
      </c>
      <c r="E406" s="62">
        <v>1</v>
      </c>
      <c r="F406" s="62"/>
      <c r="G406" s="62"/>
      <c r="H406" s="62"/>
      <c r="I406" s="62"/>
      <c r="J406" s="62"/>
      <c r="K406" s="62"/>
      <c r="L406" s="62"/>
      <c r="M406" s="143"/>
      <c r="N406" s="143"/>
      <c r="O406" s="62"/>
      <c r="P406" s="62">
        <v>1</v>
      </c>
      <c r="Q406" s="62">
        <v>1</v>
      </c>
      <c r="R406" s="62">
        <v>1</v>
      </c>
      <c r="S406" s="62"/>
      <c r="T406" s="62"/>
      <c r="U406" s="62"/>
      <c r="V406" s="183">
        <v>42278</v>
      </c>
      <c r="W406" s="183"/>
      <c r="X406" s="27" t="s">
        <v>747</v>
      </c>
      <c r="Y406" s="27" t="s">
        <v>1547</v>
      </c>
      <c r="Z406" s="27" t="s">
        <v>748</v>
      </c>
      <c r="AA406" s="27" t="s">
        <v>1735</v>
      </c>
      <c r="AB406" s="28" t="s">
        <v>33</v>
      </c>
      <c r="AC406" s="28" t="s">
        <v>1786</v>
      </c>
      <c r="AD406" s="28" t="s">
        <v>11</v>
      </c>
      <c r="AE406" s="28">
        <v>6</v>
      </c>
      <c r="AF406" s="4">
        <v>5.76</v>
      </c>
      <c r="AG406" s="4">
        <v>6.3</v>
      </c>
      <c r="AH406" s="4">
        <v>5</v>
      </c>
      <c r="AI406" s="4">
        <v>8</v>
      </c>
    </row>
    <row r="407" spans="2:35" s="2" customFormat="1" ht="18" customHeight="1" x14ac:dyDescent="0.2">
      <c r="B407" s="62">
        <v>1</v>
      </c>
      <c r="C407" s="62">
        <v>1</v>
      </c>
      <c r="D407" s="62">
        <v>1</v>
      </c>
      <c r="E407" s="62">
        <v>1</v>
      </c>
      <c r="F407" s="62"/>
      <c r="G407" s="62"/>
      <c r="H407" s="62"/>
      <c r="I407" s="62"/>
      <c r="J407" s="62"/>
      <c r="K407" s="62"/>
      <c r="L407" s="62"/>
      <c r="M407" s="143"/>
      <c r="N407" s="143">
        <v>1</v>
      </c>
      <c r="O407" s="62"/>
      <c r="P407" s="62"/>
      <c r="Q407" s="62">
        <v>1</v>
      </c>
      <c r="R407" s="62">
        <v>1</v>
      </c>
      <c r="S407" s="62">
        <v>1</v>
      </c>
      <c r="T407" s="62"/>
      <c r="U407" s="62"/>
      <c r="V407" s="183">
        <v>42278</v>
      </c>
      <c r="W407" s="183"/>
      <c r="X407" s="63" t="s">
        <v>751</v>
      </c>
      <c r="Y407" s="63" t="s">
        <v>1565</v>
      </c>
      <c r="Z407" s="63" t="s">
        <v>752</v>
      </c>
      <c r="AA407" s="63" t="s">
        <v>1735</v>
      </c>
      <c r="AB407" s="64" t="s">
        <v>33</v>
      </c>
      <c r="AC407" s="64" t="s">
        <v>1026</v>
      </c>
      <c r="AD407" s="64" t="s">
        <v>41</v>
      </c>
      <c r="AE407" s="64">
        <v>6</v>
      </c>
      <c r="AF407" s="55">
        <v>5.76</v>
      </c>
      <c r="AG407" s="55">
        <v>6.3</v>
      </c>
      <c r="AH407" s="55">
        <v>5</v>
      </c>
      <c r="AI407" s="55">
        <v>8</v>
      </c>
    </row>
    <row r="408" spans="2:35" s="2" customFormat="1" ht="18" customHeight="1" x14ac:dyDescent="0.2">
      <c r="B408" s="62">
        <v>1</v>
      </c>
      <c r="C408" s="62">
        <v>1</v>
      </c>
      <c r="D408" s="62">
        <v>1</v>
      </c>
      <c r="E408" s="62">
        <v>1</v>
      </c>
      <c r="F408" s="62"/>
      <c r="G408" s="62"/>
      <c r="H408" s="62"/>
      <c r="I408" s="62"/>
      <c r="J408" s="62"/>
      <c r="K408" s="62"/>
      <c r="L408" s="62"/>
      <c r="M408" s="143"/>
      <c r="N408" s="143">
        <v>1</v>
      </c>
      <c r="O408" s="62"/>
      <c r="P408" s="62"/>
      <c r="Q408" s="62">
        <v>1</v>
      </c>
      <c r="R408" s="62">
        <v>1</v>
      </c>
      <c r="S408" s="62">
        <v>1</v>
      </c>
      <c r="T408" s="62"/>
      <c r="U408" s="62"/>
      <c r="V408" s="183">
        <v>42278</v>
      </c>
      <c r="W408" s="183"/>
      <c r="X408" s="63" t="s">
        <v>753</v>
      </c>
      <c r="Y408" s="63" t="s">
        <v>1566</v>
      </c>
      <c r="Z408" s="63" t="s">
        <v>754</v>
      </c>
      <c r="AA408" s="63" t="s">
        <v>1736</v>
      </c>
      <c r="AB408" s="64" t="s">
        <v>10</v>
      </c>
      <c r="AC408" s="64" t="s">
        <v>1784</v>
      </c>
      <c r="AD408" s="64" t="s">
        <v>78</v>
      </c>
      <c r="AE408" s="64">
        <v>6</v>
      </c>
      <c r="AF408" s="55">
        <v>5.76</v>
      </c>
      <c r="AG408" s="55">
        <v>6.3</v>
      </c>
      <c r="AH408" s="55">
        <v>5</v>
      </c>
      <c r="AI408" s="55">
        <v>8</v>
      </c>
    </row>
    <row r="409" spans="2:35" s="2" customFormat="1" ht="18" customHeight="1" x14ac:dyDescent="0.2">
      <c r="B409" s="62">
        <v>1</v>
      </c>
      <c r="C409" s="62">
        <v>1</v>
      </c>
      <c r="D409" s="62">
        <v>1</v>
      </c>
      <c r="E409" s="62">
        <v>1</v>
      </c>
      <c r="F409" s="62"/>
      <c r="G409" s="62"/>
      <c r="H409" s="62"/>
      <c r="I409" s="62"/>
      <c r="J409" s="62"/>
      <c r="K409" s="62"/>
      <c r="L409" s="62"/>
      <c r="M409" s="143"/>
      <c r="N409" s="143">
        <v>1</v>
      </c>
      <c r="O409" s="62"/>
      <c r="P409" s="62"/>
      <c r="Q409" s="62">
        <v>1</v>
      </c>
      <c r="R409" s="62">
        <v>1</v>
      </c>
      <c r="S409" s="62">
        <v>1</v>
      </c>
      <c r="T409" s="62"/>
      <c r="U409" s="62"/>
      <c r="V409" s="183">
        <v>42278</v>
      </c>
      <c r="W409" s="183"/>
      <c r="X409" s="63" t="s">
        <v>755</v>
      </c>
      <c r="Y409" s="63" t="s">
        <v>1567</v>
      </c>
      <c r="Z409" s="63" t="s">
        <v>756</v>
      </c>
      <c r="AA409" s="63" t="s">
        <v>1737</v>
      </c>
      <c r="AB409" s="64" t="s">
        <v>25</v>
      </c>
      <c r="AC409" s="64" t="s">
        <v>1785</v>
      </c>
      <c r="AD409" s="64" t="s">
        <v>34</v>
      </c>
      <c r="AE409" s="64">
        <v>8</v>
      </c>
      <c r="AF409" s="55">
        <v>7.68</v>
      </c>
      <c r="AG409" s="55">
        <v>8.4</v>
      </c>
      <c r="AH409" s="55">
        <v>7.04</v>
      </c>
      <c r="AI409" s="55">
        <v>10</v>
      </c>
    </row>
    <row r="410" spans="2:35" s="2" customFormat="1" ht="18" customHeight="1" x14ac:dyDescent="0.2">
      <c r="B410" s="62">
        <v>1</v>
      </c>
      <c r="C410" s="62">
        <v>1</v>
      </c>
      <c r="D410" s="62">
        <v>1</v>
      </c>
      <c r="E410" s="62">
        <v>1</v>
      </c>
      <c r="F410" s="62"/>
      <c r="G410" s="62"/>
      <c r="H410" s="62"/>
      <c r="I410" s="62"/>
      <c r="J410" s="62"/>
      <c r="K410" s="62"/>
      <c r="L410" s="62"/>
      <c r="M410" s="143"/>
      <c r="N410" s="143">
        <v>1</v>
      </c>
      <c r="O410" s="62"/>
      <c r="P410" s="62"/>
      <c r="Q410" s="62">
        <v>1</v>
      </c>
      <c r="R410" s="62">
        <v>1</v>
      </c>
      <c r="S410" s="62">
        <v>1</v>
      </c>
      <c r="T410" s="62"/>
      <c r="U410" s="62"/>
      <c r="V410" s="183">
        <v>42278</v>
      </c>
      <c r="W410" s="183"/>
      <c r="X410" s="63" t="s">
        <v>757</v>
      </c>
      <c r="Y410" s="63" t="s">
        <v>1568</v>
      </c>
      <c r="Z410" s="63" t="s">
        <v>758</v>
      </c>
      <c r="AA410" s="63" t="s">
        <v>1735</v>
      </c>
      <c r="AB410" s="64" t="s">
        <v>4</v>
      </c>
      <c r="AC410" s="64" t="s">
        <v>1786</v>
      </c>
      <c r="AD410" s="64" t="s">
        <v>115</v>
      </c>
      <c r="AE410" s="64">
        <v>8</v>
      </c>
      <c r="AF410" s="55">
        <v>7.68</v>
      </c>
      <c r="AG410" s="55">
        <v>8.4</v>
      </c>
      <c r="AH410" s="55">
        <v>7.04</v>
      </c>
      <c r="AI410" s="55">
        <v>10</v>
      </c>
    </row>
    <row r="411" spans="2:35" s="2" customFormat="1" ht="18" customHeight="1" x14ac:dyDescent="0.2">
      <c r="B411" s="62">
        <v>1</v>
      </c>
      <c r="C411" s="62">
        <v>1</v>
      </c>
      <c r="D411" s="62">
        <v>1</v>
      </c>
      <c r="E411" s="62">
        <v>1</v>
      </c>
      <c r="F411" s="62"/>
      <c r="G411" s="62"/>
      <c r="H411" s="62"/>
      <c r="I411" s="62"/>
      <c r="J411" s="62"/>
      <c r="K411" s="62"/>
      <c r="L411" s="62"/>
      <c r="M411" s="143"/>
      <c r="N411" s="143">
        <v>1</v>
      </c>
      <c r="O411" s="62"/>
      <c r="P411" s="62"/>
      <c r="Q411" s="62">
        <v>1</v>
      </c>
      <c r="R411" s="62">
        <v>1</v>
      </c>
      <c r="S411" s="62">
        <v>1</v>
      </c>
      <c r="T411" s="62"/>
      <c r="U411" s="62"/>
      <c r="V411" s="183">
        <v>42278</v>
      </c>
      <c r="W411" s="183"/>
      <c r="X411" s="63" t="s">
        <v>759</v>
      </c>
      <c r="Y411" s="63" t="s">
        <v>1569</v>
      </c>
      <c r="Z411" s="63" t="s">
        <v>760</v>
      </c>
      <c r="AA411" s="63" t="s">
        <v>1735</v>
      </c>
      <c r="AB411" s="64" t="s">
        <v>4</v>
      </c>
      <c r="AC411" s="64" t="s">
        <v>1786</v>
      </c>
      <c r="AD411" s="64" t="s">
        <v>115</v>
      </c>
      <c r="AE411" s="64">
        <v>8</v>
      </c>
      <c r="AF411" s="55">
        <v>7.68</v>
      </c>
      <c r="AG411" s="55">
        <v>8.4</v>
      </c>
      <c r="AH411" s="55">
        <v>7.04</v>
      </c>
      <c r="AI411" s="55">
        <v>10</v>
      </c>
    </row>
    <row r="412" spans="2:35" s="2" customFormat="1" ht="18" customHeight="1" x14ac:dyDescent="0.2">
      <c r="B412" s="62">
        <v>1</v>
      </c>
      <c r="C412" s="62">
        <v>1</v>
      </c>
      <c r="D412" s="62">
        <v>1</v>
      </c>
      <c r="E412" s="62"/>
      <c r="F412" s="62"/>
      <c r="G412" s="62"/>
      <c r="H412" s="62"/>
      <c r="I412" s="62">
        <v>1</v>
      </c>
      <c r="J412" s="62"/>
      <c r="K412" s="62"/>
      <c r="L412" s="62"/>
      <c r="M412" s="143"/>
      <c r="N412" s="143"/>
      <c r="O412" s="62">
        <v>1</v>
      </c>
      <c r="P412" s="62"/>
      <c r="Q412" s="62">
        <v>1</v>
      </c>
      <c r="R412" s="62">
        <v>1</v>
      </c>
      <c r="S412" s="62"/>
      <c r="T412" s="62">
        <v>1</v>
      </c>
      <c r="U412" s="62"/>
      <c r="V412" s="183">
        <v>42278</v>
      </c>
      <c r="W412" s="183"/>
      <c r="X412" s="63" t="s">
        <v>761</v>
      </c>
      <c r="Y412" s="63" t="s">
        <v>1570</v>
      </c>
      <c r="Z412" s="63" t="s">
        <v>762</v>
      </c>
      <c r="AA412" s="63" t="s">
        <v>1735</v>
      </c>
      <c r="AB412" s="64" t="s">
        <v>4</v>
      </c>
      <c r="AC412" s="64" t="s">
        <v>1126</v>
      </c>
      <c r="AD412" s="64" t="s">
        <v>418</v>
      </c>
      <c r="AE412" s="64">
        <v>7.5</v>
      </c>
      <c r="AF412" s="55">
        <v>7.2</v>
      </c>
      <c r="AG412" s="55">
        <v>7.9</v>
      </c>
      <c r="AH412" s="55">
        <v>6.6</v>
      </c>
      <c r="AI412" s="55">
        <v>10</v>
      </c>
    </row>
    <row r="413" spans="2:35" s="2" customFormat="1" ht="18" customHeight="1" x14ac:dyDescent="0.2">
      <c r="B413" s="62">
        <v>1</v>
      </c>
      <c r="C413" s="62">
        <v>1</v>
      </c>
      <c r="D413" s="62">
        <v>1</v>
      </c>
      <c r="E413" s="62">
        <v>1</v>
      </c>
      <c r="F413" s="62"/>
      <c r="G413" s="62"/>
      <c r="H413" s="62"/>
      <c r="I413" s="62"/>
      <c r="J413" s="62"/>
      <c r="K413" s="62"/>
      <c r="L413" s="62"/>
      <c r="M413" s="143"/>
      <c r="N413" s="143">
        <v>1</v>
      </c>
      <c r="O413" s="62"/>
      <c r="P413" s="62"/>
      <c r="Q413" s="62">
        <v>1</v>
      </c>
      <c r="R413" s="62">
        <v>1</v>
      </c>
      <c r="S413" s="62">
        <v>1</v>
      </c>
      <c r="T413" s="62"/>
      <c r="U413" s="62"/>
      <c r="V413" s="183">
        <v>42278</v>
      </c>
      <c r="W413" s="183"/>
      <c r="X413" s="63" t="s">
        <v>763</v>
      </c>
      <c r="Y413" s="63" t="s">
        <v>1585</v>
      </c>
      <c r="Z413" s="63" t="s">
        <v>764</v>
      </c>
      <c r="AA413" s="63" t="s">
        <v>1737</v>
      </c>
      <c r="AB413" s="64" t="s">
        <v>25</v>
      </c>
      <c r="AC413" s="64" t="s">
        <v>1785</v>
      </c>
      <c r="AD413" s="64" t="s">
        <v>6</v>
      </c>
      <c r="AE413" s="64">
        <v>8</v>
      </c>
      <c r="AF413" s="55">
        <v>7.68</v>
      </c>
      <c r="AG413" s="55">
        <v>8.4</v>
      </c>
      <c r="AH413" s="55">
        <v>7.04</v>
      </c>
      <c r="AI413" s="55">
        <v>10</v>
      </c>
    </row>
    <row r="414" spans="2:35" s="2" customFormat="1" ht="18" customHeight="1" x14ac:dyDescent="0.2">
      <c r="B414" s="62">
        <v>1</v>
      </c>
      <c r="C414" s="62">
        <v>1</v>
      </c>
      <c r="D414" s="62">
        <v>1</v>
      </c>
      <c r="E414" s="62">
        <v>1</v>
      </c>
      <c r="F414" s="62"/>
      <c r="G414" s="62"/>
      <c r="H414" s="62"/>
      <c r="I414" s="62"/>
      <c r="J414" s="62"/>
      <c r="K414" s="62"/>
      <c r="L414" s="62"/>
      <c r="M414" s="143"/>
      <c r="N414" s="143">
        <v>1</v>
      </c>
      <c r="O414" s="62"/>
      <c r="P414" s="62"/>
      <c r="Q414" s="62">
        <v>1</v>
      </c>
      <c r="R414" s="62">
        <v>1</v>
      </c>
      <c r="S414" s="62">
        <v>1</v>
      </c>
      <c r="T414" s="62"/>
      <c r="U414" s="62"/>
      <c r="V414" s="183">
        <v>42278</v>
      </c>
      <c r="W414" s="183"/>
      <c r="X414" s="63" t="s">
        <v>765</v>
      </c>
      <c r="Y414" s="63" t="s">
        <v>1586</v>
      </c>
      <c r="Z414" s="63" t="s">
        <v>766</v>
      </c>
      <c r="AA414" s="63" t="s">
        <v>1736</v>
      </c>
      <c r="AB414" s="64" t="s">
        <v>14</v>
      </c>
      <c r="AC414" s="64" t="s">
        <v>1784</v>
      </c>
      <c r="AD414" s="64" t="s">
        <v>15</v>
      </c>
      <c r="AE414" s="64">
        <v>6</v>
      </c>
      <c r="AF414" s="55">
        <v>5.76</v>
      </c>
      <c r="AG414" s="55">
        <v>6.3</v>
      </c>
      <c r="AH414" s="55">
        <v>5</v>
      </c>
      <c r="AI414" s="55">
        <v>8</v>
      </c>
    </row>
    <row r="415" spans="2:35" s="2" customFormat="1" ht="18" customHeight="1" x14ac:dyDescent="0.2">
      <c r="B415" s="62">
        <v>1</v>
      </c>
      <c r="C415" s="62">
        <v>1</v>
      </c>
      <c r="D415" s="62">
        <v>1</v>
      </c>
      <c r="E415" s="62">
        <v>1</v>
      </c>
      <c r="F415" s="62"/>
      <c r="G415" s="62"/>
      <c r="H415" s="62"/>
      <c r="I415" s="62"/>
      <c r="J415" s="62"/>
      <c r="K415" s="62"/>
      <c r="L415" s="62"/>
      <c r="M415" s="143"/>
      <c r="N415" s="143">
        <v>1</v>
      </c>
      <c r="O415" s="62"/>
      <c r="P415" s="62"/>
      <c r="Q415" s="62">
        <v>1</v>
      </c>
      <c r="R415" s="62">
        <v>1</v>
      </c>
      <c r="S415" s="62">
        <v>1</v>
      </c>
      <c r="T415" s="62"/>
      <c r="U415" s="62"/>
      <c r="V415" s="183">
        <v>42278</v>
      </c>
      <c r="W415" s="183"/>
      <c r="X415" s="63" t="s">
        <v>767</v>
      </c>
      <c r="Y415" s="63" t="s">
        <v>1572</v>
      </c>
      <c r="Z415" s="63" t="s">
        <v>768</v>
      </c>
      <c r="AA415" s="63" t="s">
        <v>1736</v>
      </c>
      <c r="AB415" s="64" t="s">
        <v>14</v>
      </c>
      <c r="AC415" s="64" t="s">
        <v>1784</v>
      </c>
      <c r="AD415" s="64" t="s">
        <v>78</v>
      </c>
      <c r="AE415" s="64">
        <v>8</v>
      </c>
      <c r="AF415" s="55">
        <v>7.68</v>
      </c>
      <c r="AG415" s="55">
        <v>8.4</v>
      </c>
      <c r="AH415" s="55">
        <v>7.04</v>
      </c>
      <c r="AI415" s="55">
        <v>10</v>
      </c>
    </row>
    <row r="416" spans="2:35" s="2" customFormat="1" ht="18" customHeight="1" x14ac:dyDescent="0.2">
      <c r="B416" s="62">
        <v>1</v>
      </c>
      <c r="C416" s="62">
        <v>1</v>
      </c>
      <c r="D416" s="62">
        <v>1</v>
      </c>
      <c r="E416" s="62">
        <v>1</v>
      </c>
      <c r="F416" s="62"/>
      <c r="G416" s="62"/>
      <c r="H416" s="62"/>
      <c r="I416" s="62"/>
      <c r="J416" s="62"/>
      <c r="K416" s="62"/>
      <c r="L416" s="62"/>
      <c r="M416" s="143"/>
      <c r="N416" s="143">
        <v>1</v>
      </c>
      <c r="O416" s="62"/>
      <c r="P416" s="62"/>
      <c r="Q416" s="62">
        <v>1</v>
      </c>
      <c r="R416" s="62">
        <v>1</v>
      </c>
      <c r="S416" s="62">
        <v>1</v>
      </c>
      <c r="T416" s="62"/>
      <c r="U416" s="62"/>
      <c r="V416" s="183">
        <v>42278</v>
      </c>
      <c r="W416" s="183"/>
      <c r="X416" s="63" t="s">
        <v>769</v>
      </c>
      <c r="Y416" s="63" t="s">
        <v>1573</v>
      </c>
      <c r="Z416" s="63" t="s">
        <v>770</v>
      </c>
      <c r="AA416" s="63" t="s">
        <v>1736</v>
      </c>
      <c r="AB416" s="64" t="s">
        <v>10</v>
      </c>
      <c r="AC416" s="64" t="s">
        <v>1784</v>
      </c>
      <c r="AD416" s="64" t="s">
        <v>7</v>
      </c>
      <c r="AE416" s="64">
        <v>5</v>
      </c>
      <c r="AF416" s="55">
        <v>4.8</v>
      </c>
      <c r="AG416" s="55">
        <v>5.25</v>
      </c>
      <c r="AH416" s="55">
        <v>4.4000000000000004</v>
      </c>
      <c r="AI416" s="55">
        <v>6.4</v>
      </c>
    </row>
    <row r="417" spans="2:35" s="2" customFormat="1" ht="18" customHeight="1" x14ac:dyDescent="0.2">
      <c r="B417" s="62">
        <v>1</v>
      </c>
      <c r="C417" s="62">
        <v>1</v>
      </c>
      <c r="D417" s="62">
        <v>1</v>
      </c>
      <c r="E417" s="62"/>
      <c r="F417" s="62"/>
      <c r="G417" s="62"/>
      <c r="H417" s="62"/>
      <c r="I417" s="62">
        <v>1</v>
      </c>
      <c r="J417" s="62"/>
      <c r="K417" s="62"/>
      <c r="L417" s="62"/>
      <c r="M417" s="143"/>
      <c r="N417" s="143"/>
      <c r="O417" s="62">
        <v>1</v>
      </c>
      <c r="P417" s="62"/>
      <c r="Q417" s="62">
        <v>1</v>
      </c>
      <c r="R417" s="62">
        <v>1</v>
      </c>
      <c r="S417" s="62"/>
      <c r="T417" s="62">
        <v>1</v>
      </c>
      <c r="U417" s="62"/>
      <c r="V417" s="183">
        <v>42278</v>
      </c>
      <c r="W417" s="183"/>
      <c r="X417" s="63" t="s">
        <v>771</v>
      </c>
      <c r="Y417" s="63" t="s">
        <v>1575</v>
      </c>
      <c r="Z417" s="63" t="s">
        <v>772</v>
      </c>
      <c r="AA417" s="63" t="s">
        <v>1736</v>
      </c>
      <c r="AB417" s="64" t="s">
        <v>10</v>
      </c>
      <c r="AC417" s="64" t="s">
        <v>773</v>
      </c>
      <c r="AD417" s="64" t="s">
        <v>7</v>
      </c>
      <c r="AE417" s="64">
        <v>6</v>
      </c>
      <c r="AF417" s="55">
        <v>5.76</v>
      </c>
      <c r="AG417" s="55">
        <v>6.3</v>
      </c>
      <c r="AH417" s="55">
        <v>5</v>
      </c>
      <c r="AI417" s="55">
        <v>8</v>
      </c>
    </row>
    <row r="418" spans="2:35" s="2" customFormat="1" ht="18" customHeight="1" x14ac:dyDescent="0.2">
      <c r="B418" s="62">
        <v>1</v>
      </c>
      <c r="C418" s="62">
        <v>1</v>
      </c>
      <c r="D418" s="62">
        <v>1</v>
      </c>
      <c r="E418" s="62"/>
      <c r="F418" s="62"/>
      <c r="G418" s="62"/>
      <c r="H418" s="62">
        <v>1</v>
      </c>
      <c r="I418" s="62"/>
      <c r="J418" s="62"/>
      <c r="K418" s="62"/>
      <c r="L418" s="62"/>
      <c r="M418" s="143"/>
      <c r="N418" s="143"/>
      <c r="O418" s="62">
        <v>1</v>
      </c>
      <c r="P418" s="62"/>
      <c r="Q418" s="62">
        <v>1</v>
      </c>
      <c r="R418" s="62">
        <v>1</v>
      </c>
      <c r="S418" s="62"/>
      <c r="T418" s="62">
        <v>1</v>
      </c>
      <c r="U418" s="62"/>
      <c r="V418" s="183">
        <v>42278</v>
      </c>
      <c r="W418" s="183"/>
      <c r="X418" s="88" t="s">
        <v>874</v>
      </c>
      <c r="Y418" s="88" t="s">
        <v>1576</v>
      </c>
      <c r="Z418" s="88" t="s">
        <v>875</v>
      </c>
      <c r="AA418" s="88" t="s">
        <v>1736</v>
      </c>
      <c r="AB418" s="33" t="s">
        <v>10</v>
      </c>
      <c r="AC418" s="62" t="s">
        <v>1127</v>
      </c>
      <c r="AD418" s="62" t="s">
        <v>348</v>
      </c>
      <c r="AE418" s="62">
        <v>6</v>
      </c>
      <c r="AF418" s="108">
        <v>5.82</v>
      </c>
      <c r="AG418" s="108">
        <v>6.3</v>
      </c>
      <c r="AH418" s="108">
        <v>5</v>
      </c>
      <c r="AI418" s="108">
        <v>8</v>
      </c>
    </row>
    <row r="419" spans="2:35" s="2" customFormat="1" ht="18" customHeight="1" x14ac:dyDescent="0.2">
      <c r="B419" s="62">
        <v>1</v>
      </c>
      <c r="C419" s="62">
        <v>1</v>
      </c>
      <c r="D419" s="62">
        <v>1</v>
      </c>
      <c r="E419" s="62"/>
      <c r="F419" s="62"/>
      <c r="G419" s="62"/>
      <c r="H419" s="62"/>
      <c r="I419" s="62">
        <v>1</v>
      </c>
      <c r="J419" s="62"/>
      <c r="K419" s="62"/>
      <c r="L419" s="62"/>
      <c r="M419" s="143"/>
      <c r="N419" s="143"/>
      <c r="O419" s="62">
        <v>1</v>
      </c>
      <c r="P419" s="62"/>
      <c r="Q419" s="62">
        <v>1</v>
      </c>
      <c r="R419" s="62">
        <v>1</v>
      </c>
      <c r="S419" s="62"/>
      <c r="T419" s="62">
        <v>1</v>
      </c>
      <c r="U419" s="62"/>
      <c r="V419" s="183">
        <v>42278</v>
      </c>
      <c r="W419" s="183"/>
      <c r="X419" s="63" t="s">
        <v>866</v>
      </c>
      <c r="Y419" s="63" t="s">
        <v>1577</v>
      </c>
      <c r="Z419" s="63" t="s">
        <v>977</v>
      </c>
      <c r="AA419" s="63" t="s">
        <v>1736</v>
      </c>
      <c r="AB419" s="64" t="s">
        <v>10</v>
      </c>
      <c r="AC419" s="64" t="s">
        <v>773</v>
      </c>
      <c r="AD419" s="64" t="s">
        <v>7</v>
      </c>
      <c r="AE419" s="64">
        <v>6</v>
      </c>
      <c r="AF419" s="5">
        <v>5.76</v>
      </c>
      <c r="AG419" s="5">
        <v>6.3</v>
      </c>
      <c r="AH419" s="5">
        <v>5</v>
      </c>
      <c r="AI419" s="5">
        <v>8</v>
      </c>
    </row>
    <row r="420" spans="2:35" s="2" customFormat="1" ht="18" customHeight="1" x14ac:dyDescent="0.2"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143"/>
      <c r="N420" s="143"/>
      <c r="O420" s="62">
        <v>1</v>
      </c>
      <c r="P420" s="62"/>
      <c r="Q420" s="62">
        <v>1</v>
      </c>
      <c r="R420" s="62">
        <v>1</v>
      </c>
      <c r="S420" s="62"/>
      <c r="T420" s="62">
        <v>1</v>
      </c>
      <c r="U420" s="62"/>
      <c r="V420" s="183">
        <v>44105</v>
      </c>
      <c r="W420" s="183"/>
      <c r="X420" s="63" t="s">
        <v>1775</v>
      </c>
      <c r="Y420" s="63" t="s">
        <v>1776</v>
      </c>
      <c r="Z420" s="63" t="s">
        <v>1777</v>
      </c>
      <c r="AA420" s="63" t="s">
        <v>1736</v>
      </c>
      <c r="AB420" s="64" t="s">
        <v>10</v>
      </c>
      <c r="AC420" s="64" t="s">
        <v>1714</v>
      </c>
      <c r="AD420" s="64"/>
      <c r="AE420" s="64">
        <v>25</v>
      </c>
      <c r="AF420" s="5">
        <v>24</v>
      </c>
      <c r="AG420" s="5">
        <v>26.3</v>
      </c>
      <c r="AH420" s="5">
        <v>22</v>
      </c>
      <c r="AI420" s="5">
        <v>32</v>
      </c>
    </row>
    <row r="421" spans="2:35" s="112" customFormat="1" ht="18" customHeight="1" x14ac:dyDescent="0.2">
      <c r="B421" s="62">
        <v>1</v>
      </c>
      <c r="C421" s="62">
        <v>1</v>
      </c>
      <c r="D421" s="62">
        <v>1</v>
      </c>
      <c r="E421" s="62"/>
      <c r="F421" s="62"/>
      <c r="G421" s="62"/>
      <c r="H421" s="62">
        <v>1</v>
      </c>
      <c r="I421" s="62"/>
      <c r="J421" s="62"/>
      <c r="K421" s="62"/>
      <c r="L421" s="62"/>
      <c r="M421" s="143"/>
      <c r="N421" s="143"/>
      <c r="O421" s="62">
        <v>1</v>
      </c>
      <c r="P421" s="62"/>
      <c r="Q421" s="62">
        <v>1</v>
      </c>
      <c r="R421" s="62">
        <v>1</v>
      </c>
      <c r="S421" s="62"/>
      <c r="T421" s="62">
        <v>1</v>
      </c>
      <c r="U421" s="62"/>
      <c r="V421" s="183">
        <v>42278</v>
      </c>
      <c r="W421" s="183"/>
      <c r="X421" s="63" t="s">
        <v>1092</v>
      </c>
      <c r="Y421" s="39" t="s">
        <v>1579</v>
      </c>
      <c r="Z421" s="50" t="s">
        <v>1079</v>
      </c>
      <c r="AA421" s="50" t="s">
        <v>1736</v>
      </c>
      <c r="AB421" s="64" t="s">
        <v>10</v>
      </c>
      <c r="AC421" s="45" t="s">
        <v>1104</v>
      </c>
      <c r="AD421" s="45" t="s">
        <v>1093</v>
      </c>
      <c r="AE421" s="45">
        <v>6</v>
      </c>
      <c r="AF421" s="5">
        <v>5.76</v>
      </c>
      <c r="AG421" s="5">
        <v>6.3</v>
      </c>
      <c r="AH421" s="5">
        <v>5</v>
      </c>
      <c r="AI421" s="5">
        <v>8</v>
      </c>
    </row>
    <row r="422" spans="2:35" s="2" customFormat="1" ht="18" customHeight="1" x14ac:dyDescent="0.2">
      <c r="B422" s="62">
        <v>1</v>
      </c>
      <c r="C422" s="62">
        <v>1</v>
      </c>
      <c r="D422" s="62">
        <v>1</v>
      </c>
      <c r="E422" s="62">
        <v>1</v>
      </c>
      <c r="F422" s="62"/>
      <c r="G422" s="62"/>
      <c r="H422" s="62"/>
      <c r="I422" s="62"/>
      <c r="J422" s="62"/>
      <c r="K422" s="62"/>
      <c r="L422" s="62"/>
      <c r="M422" s="143"/>
      <c r="N422" s="143">
        <v>1</v>
      </c>
      <c r="O422" s="62"/>
      <c r="P422" s="62"/>
      <c r="Q422" s="62">
        <v>1</v>
      </c>
      <c r="R422" s="62">
        <v>1</v>
      </c>
      <c r="S422" s="62">
        <v>1</v>
      </c>
      <c r="T422" s="62"/>
      <c r="U422" s="62"/>
      <c r="V422" s="183">
        <v>42278</v>
      </c>
      <c r="W422" s="183"/>
      <c r="X422" s="63" t="s">
        <v>782</v>
      </c>
      <c r="Y422" s="63" t="s">
        <v>1578</v>
      </c>
      <c r="Z422" s="63" t="s">
        <v>783</v>
      </c>
      <c r="AA422" s="63" t="s">
        <v>1736</v>
      </c>
      <c r="AB422" s="64" t="s">
        <v>10</v>
      </c>
      <c r="AC422" s="64" t="s">
        <v>1784</v>
      </c>
      <c r="AD422" s="64" t="s">
        <v>69</v>
      </c>
      <c r="AE422" s="64">
        <v>6</v>
      </c>
      <c r="AF422" s="55">
        <v>5.76</v>
      </c>
      <c r="AG422" s="55">
        <v>6.3</v>
      </c>
      <c r="AH422" s="55">
        <v>5</v>
      </c>
      <c r="AI422" s="55">
        <v>8</v>
      </c>
    </row>
    <row r="423" spans="2:35" s="2" customFormat="1" ht="33" customHeight="1" x14ac:dyDescent="0.2">
      <c r="B423" s="62">
        <v>1</v>
      </c>
      <c r="C423" s="62">
        <v>1</v>
      </c>
      <c r="D423" s="62">
        <v>1</v>
      </c>
      <c r="E423" s="62"/>
      <c r="F423" s="62"/>
      <c r="G423" s="62"/>
      <c r="H423" s="62"/>
      <c r="I423" s="62">
        <v>1</v>
      </c>
      <c r="J423" s="62"/>
      <c r="K423" s="62"/>
      <c r="L423" s="62"/>
      <c r="M423" s="143"/>
      <c r="N423" s="143"/>
      <c r="O423" s="62">
        <v>1</v>
      </c>
      <c r="P423" s="62"/>
      <c r="Q423" s="62">
        <v>1</v>
      </c>
      <c r="R423" s="62">
        <v>1</v>
      </c>
      <c r="S423" s="62"/>
      <c r="T423" s="62">
        <v>1</v>
      </c>
      <c r="U423" s="62"/>
      <c r="V423" s="183">
        <v>42278</v>
      </c>
      <c r="W423" s="183"/>
      <c r="X423" s="24" t="s">
        <v>790</v>
      </c>
      <c r="Y423" s="24" t="s">
        <v>1581</v>
      </c>
      <c r="Z423" s="24" t="s">
        <v>791</v>
      </c>
      <c r="AA423" s="24" t="s">
        <v>1736</v>
      </c>
      <c r="AB423" s="62" t="s">
        <v>10</v>
      </c>
      <c r="AC423" s="29" t="s">
        <v>792</v>
      </c>
      <c r="AD423" s="62" t="s">
        <v>718</v>
      </c>
      <c r="AE423" s="64">
        <v>6</v>
      </c>
      <c r="AF423" s="55">
        <v>5.76</v>
      </c>
      <c r="AG423" s="55">
        <v>6.3</v>
      </c>
      <c r="AH423" s="55">
        <v>5</v>
      </c>
      <c r="AI423" s="55">
        <v>8</v>
      </c>
    </row>
    <row r="424" spans="2:35" s="2" customFormat="1" ht="18" customHeight="1" x14ac:dyDescent="0.2">
      <c r="B424" s="62">
        <v>1</v>
      </c>
      <c r="C424" s="31" t="s">
        <v>904</v>
      </c>
      <c r="D424" s="62"/>
      <c r="E424" s="62"/>
      <c r="F424" s="62"/>
      <c r="G424" s="62"/>
      <c r="H424" s="62"/>
      <c r="I424" s="62"/>
      <c r="J424" s="62"/>
      <c r="K424" s="62"/>
      <c r="L424" s="62"/>
      <c r="M424" s="143"/>
      <c r="N424" s="143">
        <v>1</v>
      </c>
      <c r="O424" s="62"/>
      <c r="P424" s="62"/>
      <c r="Q424" s="62"/>
      <c r="R424" s="62"/>
      <c r="S424" s="62">
        <v>1</v>
      </c>
      <c r="T424" s="62"/>
      <c r="U424" s="62"/>
      <c r="V424" s="183">
        <v>42278</v>
      </c>
      <c r="W424" s="183"/>
      <c r="X424" s="65" t="s">
        <v>774</v>
      </c>
      <c r="Y424" s="65" t="s">
        <v>1583</v>
      </c>
      <c r="Z424" s="65" t="s">
        <v>775</v>
      </c>
      <c r="AA424" s="65" t="s">
        <v>1736</v>
      </c>
      <c r="AB424" s="25" t="s">
        <v>10</v>
      </c>
      <c r="AC424" s="25" t="s">
        <v>1784</v>
      </c>
      <c r="AD424" s="25"/>
      <c r="AE424" s="25"/>
      <c r="AF424" s="20"/>
      <c r="AG424" s="20"/>
      <c r="AH424" s="20"/>
      <c r="AI424" s="20"/>
    </row>
    <row r="425" spans="2:35" s="2" customFormat="1" ht="18" customHeight="1" x14ac:dyDescent="0.2">
      <c r="B425" s="62"/>
      <c r="C425" s="62">
        <v>1</v>
      </c>
      <c r="D425" s="62">
        <v>1</v>
      </c>
      <c r="E425" s="62">
        <v>1</v>
      </c>
      <c r="F425" s="62"/>
      <c r="G425" s="62"/>
      <c r="H425" s="62"/>
      <c r="I425" s="62"/>
      <c r="J425" s="62"/>
      <c r="K425" s="62"/>
      <c r="L425" s="62"/>
      <c r="M425" s="143"/>
      <c r="N425" s="143"/>
      <c r="O425" s="62"/>
      <c r="P425" s="62">
        <v>1</v>
      </c>
      <c r="Q425" s="62">
        <v>1</v>
      </c>
      <c r="R425" s="62">
        <v>1</v>
      </c>
      <c r="S425" s="62"/>
      <c r="T425" s="62"/>
      <c r="U425" s="62"/>
      <c r="V425" s="183">
        <v>42278</v>
      </c>
      <c r="W425" s="183"/>
      <c r="X425" s="66" t="s">
        <v>776</v>
      </c>
      <c r="Y425" s="66" t="s">
        <v>1582</v>
      </c>
      <c r="Z425" s="66" t="s">
        <v>777</v>
      </c>
      <c r="AA425" s="66" t="s">
        <v>1736</v>
      </c>
      <c r="AB425" s="59" t="s">
        <v>10</v>
      </c>
      <c r="AC425" s="59" t="s">
        <v>1784</v>
      </c>
      <c r="AD425" s="59" t="s">
        <v>418</v>
      </c>
      <c r="AE425" s="59">
        <v>8</v>
      </c>
      <c r="AF425" s="3">
        <v>7.68</v>
      </c>
      <c r="AG425" s="3">
        <v>8.4</v>
      </c>
      <c r="AH425" s="3">
        <v>7.04</v>
      </c>
      <c r="AI425" s="3">
        <v>10</v>
      </c>
    </row>
    <row r="426" spans="2:35" s="2" customFormat="1" ht="18" customHeight="1" x14ac:dyDescent="0.2">
      <c r="B426" s="62"/>
      <c r="C426" s="62">
        <v>1</v>
      </c>
      <c r="D426" s="62">
        <v>1</v>
      </c>
      <c r="E426" s="62">
        <v>1</v>
      </c>
      <c r="F426" s="62"/>
      <c r="G426" s="62"/>
      <c r="H426" s="62"/>
      <c r="I426" s="62"/>
      <c r="J426" s="62"/>
      <c r="K426" s="62"/>
      <c r="L426" s="62"/>
      <c r="M426" s="143"/>
      <c r="N426" s="143"/>
      <c r="O426" s="62"/>
      <c r="P426" s="62">
        <v>1</v>
      </c>
      <c r="Q426" s="62">
        <v>1</v>
      </c>
      <c r="R426" s="62">
        <v>1</v>
      </c>
      <c r="S426" s="62"/>
      <c r="T426" s="62"/>
      <c r="U426" s="62"/>
      <c r="V426" s="183">
        <v>42278</v>
      </c>
      <c r="W426" s="183"/>
      <c r="X426" s="66" t="s">
        <v>778</v>
      </c>
      <c r="Y426" s="66" t="s">
        <v>1363</v>
      </c>
      <c r="Z426" s="66" t="s">
        <v>779</v>
      </c>
      <c r="AA426" s="66" t="s">
        <v>1736</v>
      </c>
      <c r="AB426" s="59" t="s">
        <v>10</v>
      </c>
      <c r="AC426" s="59" t="s">
        <v>1784</v>
      </c>
      <c r="AD426" s="59" t="s">
        <v>17</v>
      </c>
      <c r="AE426" s="59">
        <v>8</v>
      </c>
      <c r="AF426" s="3">
        <v>7.68</v>
      </c>
      <c r="AG426" s="3">
        <v>8.4</v>
      </c>
      <c r="AH426" s="3">
        <v>7.04</v>
      </c>
      <c r="AI426" s="3">
        <v>10</v>
      </c>
    </row>
    <row r="427" spans="2:35" s="2" customFormat="1" ht="18" customHeight="1" x14ac:dyDescent="0.2">
      <c r="B427" s="62"/>
      <c r="C427" s="62">
        <v>1</v>
      </c>
      <c r="D427" s="62">
        <v>1</v>
      </c>
      <c r="E427" s="62">
        <v>1</v>
      </c>
      <c r="F427" s="62"/>
      <c r="G427" s="62"/>
      <c r="H427" s="62"/>
      <c r="I427" s="62"/>
      <c r="J427" s="62"/>
      <c r="K427" s="62"/>
      <c r="L427" s="62"/>
      <c r="M427" s="143"/>
      <c r="N427" s="143"/>
      <c r="O427" s="62"/>
      <c r="P427" s="62">
        <v>1</v>
      </c>
      <c r="Q427" s="62">
        <v>1</v>
      </c>
      <c r="R427" s="62">
        <v>1</v>
      </c>
      <c r="S427" s="62"/>
      <c r="T427" s="62"/>
      <c r="U427" s="62"/>
      <c r="V427" s="183">
        <v>42278</v>
      </c>
      <c r="W427" s="183"/>
      <c r="X427" s="66" t="s">
        <v>780</v>
      </c>
      <c r="Y427" s="66" t="s">
        <v>1364</v>
      </c>
      <c r="Z427" s="66" t="s">
        <v>781</v>
      </c>
      <c r="AA427" s="66" t="s">
        <v>1736</v>
      </c>
      <c r="AB427" s="59" t="s">
        <v>10</v>
      </c>
      <c r="AC427" s="59" t="s">
        <v>1784</v>
      </c>
      <c r="AD427" s="59" t="s">
        <v>6</v>
      </c>
      <c r="AE427" s="59">
        <v>8</v>
      </c>
      <c r="AF427" s="3">
        <v>7.68</v>
      </c>
      <c r="AG427" s="3">
        <v>8.4</v>
      </c>
      <c r="AH427" s="3">
        <v>7.04</v>
      </c>
      <c r="AI427" s="3">
        <v>10</v>
      </c>
    </row>
    <row r="428" spans="2:35" s="2" customFormat="1" ht="18" customHeight="1" x14ac:dyDescent="0.2">
      <c r="B428" s="62">
        <v>1</v>
      </c>
      <c r="C428" s="31" t="s">
        <v>904</v>
      </c>
      <c r="D428" s="62"/>
      <c r="E428" s="62"/>
      <c r="F428" s="62"/>
      <c r="G428" s="62"/>
      <c r="H428" s="62"/>
      <c r="I428" s="62"/>
      <c r="J428" s="62"/>
      <c r="K428" s="62"/>
      <c r="L428" s="62"/>
      <c r="M428" s="143"/>
      <c r="N428" s="91"/>
      <c r="O428" s="143">
        <v>1</v>
      </c>
      <c r="P428" s="62"/>
      <c r="Q428" s="62"/>
      <c r="R428" s="62"/>
      <c r="S428" s="62"/>
      <c r="T428" s="62">
        <v>1</v>
      </c>
      <c r="U428" s="62"/>
      <c r="V428" s="183">
        <v>42278</v>
      </c>
      <c r="W428" s="183"/>
      <c r="X428" s="65" t="s">
        <v>784</v>
      </c>
      <c r="Y428" s="65" t="s">
        <v>1564</v>
      </c>
      <c r="Z428" s="65" t="s">
        <v>785</v>
      </c>
      <c r="AA428" s="65" t="s">
        <v>1736</v>
      </c>
      <c r="AB428" s="25" t="s">
        <v>10</v>
      </c>
      <c r="AC428" s="25" t="s">
        <v>1714</v>
      </c>
      <c r="AD428" s="25"/>
      <c r="AE428" s="25"/>
      <c r="AF428" s="20"/>
      <c r="AG428" s="20"/>
      <c r="AH428" s="20"/>
      <c r="AI428" s="20"/>
    </row>
    <row r="429" spans="2:35" s="2" customFormat="1" ht="18" customHeight="1" x14ac:dyDescent="0.2">
      <c r="B429" s="62"/>
      <c r="C429" s="62">
        <v>1</v>
      </c>
      <c r="D429" s="62">
        <v>1</v>
      </c>
      <c r="E429" s="62"/>
      <c r="F429" s="62"/>
      <c r="G429" s="62"/>
      <c r="H429" s="62">
        <v>1</v>
      </c>
      <c r="I429" s="62"/>
      <c r="J429" s="62"/>
      <c r="K429" s="62"/>
      <c r="L429" s="62"/>
      <c r="M429" s="143"/>
      <c r="N429" s="143"/>
      <c r="O429" s="62"/>
      <c r="P429" s="62">
        <v>1</v>
      </c>
      <c r="Q429" s="62">
        <v>1</v>
      </c>
      <c r="R429" s="62">
        <v>1</v>
      </c>
      <c r="S429" s="62"/>
      <c r="T429" s="62"/>
      <c r="U429" s="62"/>
      <c r="V429" s="183">
        <v>42278</v>
      </c>
      <c r="W429" s="183"/>
      <c r="X429" s="27" t="s">
        <v>786</v>
      </c>
      <c r="Y429" s="27" t="s">
        <v>1580</v>
      </c>
      <c r="Z429" s="27" t="s">
        <v>787</v>
      </c>
      <c r="AA429" s="27" t="s">
        <v>1736</v>
      </c>
      <c r="AB429" s="28" t="s">
        <v>10</v>
      </c>
      <c r="AC429" s="28" t="s">
        <v>1714</v>
      </c>
      <c r="AD429" s="28" t="s">
        <v>718</v>
      </c>
      <c r="AE429" s="28">
        <v>6</v>
      </c>
      <c r="AF429" s="4">
        <v>5.76</v>
      </c>
      <c r="AG429" s="4">
        <v>6.3</v>
      </c>
      <c r="AH429" s="4">
        <v>5</v>
      </c>
      <c r="AI429" s="4">
        <v>8</v>
      </c>
    </row>
    <row r="430" spans="2:35" s="2" customFormat="1" ht="18" customHeight="1" x14ac:dyDescent="0.2">
      <c r="B430" s="62"/>
      <c r="C430" s="62">
        <v>1</v>
      </c>
      <c r="D430" s="62">
        <v>1</v>
      </c>
      <c r="E430" s="62"/>
      <c r="F430" s="62"/>
      <c r="G430" s="62"/>
      <c r="H430" s="62">
        <v>1</v>
      </c>
      <c r="I430" s="62"/>
      <c r="J430" s="62"/>
      <c r="K430" s="62"/>
      <c r="L430" s="62"/>
      <c r="M430" s="143"/>
      <c r="N430" s="143"/>
      <c r="O430" s="62"/>
      <c r="P430" s="62">
        <v>1</v>
      </c>
      <c r="Q430" s="62">
        <v>1</v>
      </c>
      <c r="R430" s="62">
        <v>1</v>
      </c>
      <c r="S430" s="62"/>
      <c r="T430" s="62"/>
      <c r="U430" s="62"/>
      <c r="V430" s="183">
        <v>42278</v>
      </c>
      <c r="W430" s="183"/>
      <c r="X430" s="27" t="s">
        <v>788</v>
      </c>
      <c r="Y430" s="27" t="s">
        <v>1584</v>
      </c>
      <c r="Z430" s="27" t="s">
        <v>789</v>
      </c>
      <c r="AA430" s="27" t="s">
        <v>1736</v>
      </c>
      <c r="AB430" s="28" t="s">
        <v>10</v>
      </c>
      <c r="AC430" s="28" t="s">
        <v>1714</v>
      </c>
      <c r="AD430" s="28" t="s">
        <v>1145</v>
      </c>
      <c r="AE430" s="28">
        <v>26.1</v>
      </c>
      <c r="AF430" s="4">
        <v>25.06</v>
      </c>
      <c r="AG430" s="4">
        <v>27.41</v>
      </c>
      <c r="AH430" s="4">
        <v>22.9</v>
      </c>
      <c r="AI430" s="4">
        <v>33.4</v>
      </c>
    </row>
    <row r="431" spans="2:35" s="2" customFormat="1" ht="18" customHeight="1" x14ac:dyDescent="0.2">
      <c r="B431" s="62">
        <v>1</v>
      </c>
      <c r="C431" s="62">
        <v>1</v>
      </c>
      <c r="D431" s="62">
        <v>1</v>
      </c>
      <c r="E431" s="62">
        <v>1</v>
      </c>
      <c r="F431" s="62"/>
      <c r="G431" s="62"/>
      <c r="H431" s="62"/>
      <c r="I431" s="62"/>
      <c r="J431" s="62"/>
      <c r="K431" s="62"/>
      <c r="L431" s="62"/>
      <c r="M431" s="143"/>
      <c r="N431" s="143">
        <v>1</v>
      </c>
      <c r="O431" s="62"/>
      <c r="P431" s="62"/>
      <c r="Q431" s="62">
        <v>1</v>
      </c>
      <c r="R431" s="62">
        <v>1</v>
      </c>
      <c r="S431" s="62">
        <v>1</v>
      </c>
      <c r="T431" s="62"/>
      <c r="U431" s="62"/>
      <c r="V431" s="183">
        <v>42278</v>
      </c>
      <c r="W431" s="183"/>
      <c r="X431" s="63" t="s">
        <v>793</v>
      </c>
      <c r="Y431" s="63" t="s">
        <v>1574</v>
      </c>
      <c r="Z431" s="63" t="s">
        <v>794</v>
      </c>
      <c r="AA431" s="63" t="s">
        <v>1736</v>
      </c>
      <c r="AB431" s="64" t="s">
        <v>10</v>
      </c>
      <c r="AC431" s="64" t="s">
        <v>1784</v>
      </c>
      <c r="AD431" s="64" t="s">
        <v>15</v>
      </c>
      <c r="AE431" s="64">
        <v>6</v>
      </c>
      <c r="AF431" s="55">
        <v>5.76</v>
      </c>
      <c r="AG431" s="55">
        <v>6.3</v>
      </c>
      <c r="AH431" s="55">
        <v>5</v>
      </c>
      <c r="AI431" s="55">
        <v>8</v>
      </c>
    </row>
    <row r="432" spans="2:35" s="2" customFormat="1" ht="18" customHeight="1" x14ac:dyDescent="0.2">
      <c r="B432" s="62">
        <v>1</v>
      </c>
      <c r="C432" s="62">
        <v>1</v>
      </c>
      <c r="D432" s="62">
        <v>1</v>
      </c>
      <c r="E432" s="62">
        <v>1</v>
      </c>
      <c r="F432" s="62"/>
      <c r="G432" s="62"/>
      <c r="H432" s="62"/>
      <c r="I432" s="62"/>
      <c r="J432" s="62"/>
      <c r="K432" s="62"/>
      <c r="L432" s="62"/>
      <c r="M432" s="143"/>
      <c r="N432" s="143">
        <v>1</v>
      </c>
      <c r="O432" s="62"/>
      <c r="P432" s="62"/>
      <c r="Q432" s="62">
        <v>1</v>
      </c>
      <c r="R432" s="62">
        <v>1</v>
      </c>
      <c r="S432" s="62">
        <v>1</v>
      </c>
      <c r="T432" s="62"/>
      <c r="U432" s="62"/>
      <c r="V432" s="183">
        <v>42278</v>
      </c>
      <c r="W432" s="183"/>
      <c r="X432" s="63" t="s">
        <v>795</v>
      </c>
      <c r="Y432" s="63" t="s">
        <v>1587</v>
      </c>
      <c r="Z432" s="63" t="s">
        <v>972</v>
      </c>
      <c r="AA432" s="63" t="s">
        <v>1737</v>
      </c>
      <c r="AB432" s="64" t="s">
        <v>25</v>
      </c>
      <c r="AC432" s="64" t="s">
        <v>1785</v>
      </c>
      <c r="AD432" s="64" t="s">
        <v>56</v>
      </c>
      <c r="AE432" s="64">
        <v>6</v>
      </c>
      <c r="AF432" s="55">
        <v>5.76</v>
      </c>
      <c r="AG432" s="55">
        <v>6.3</v>
      </c>
      <c r="AH432" s="55">
        <v>5</v>
      </c>
      <c r="AI432" s="55">
        <v>8</v>
      </c>
    </row>
    <row r="433" spans="2:35" s="2" customFormat="1" ht="18" customHeight="1" x14ac:dyDescent="0.2">
      <c r="B433" s="62">
        <v>1</v>
      </c>
      <c r="C433" s="62">
        <v>1</v>
      </c>
      <c r="D433" s="62">
        <v>1</v>
      </c>
      <c r="E433" s="62">
        <v>1</v>
      </c>
      <c r="F433" s="62"/>
      <c r="G433" s="62"/>
      <c r="H433" s="62"/>
      <c r="I433" s="62"/>
      <c r="J433" s="62"/>
      <c r="K433" s="62"/>
      <c r="L433" s="62"/>
      <c r="M433" s="143"/>
      <c r="N433" s="143">
        <v>1</v>
      </c>
      <c r="O433" s="62"/>
      <c r="P433" s="62"/>
      <c r="Q433" s="62">
        <v>1</v>
      </c>
      <c r="R433" s="62">
        <v>1</v>
      </c>
      <c r="S433" s="62">
        <v>1</v>
      </c>
      <c r="T433" s="62"/>
      <c r="U433" s="62"/>
      <c r="V433" s="183">
        <v>42278</v>
      </c>
      <c r="W433" s="183"/>
      <c r="X433" s="63" t="s">
        <v>796</v>
      </c>
      <c r="Y433" s="63" t="s">
        <v>1588</v>
      </c>
      <c r="Z433" s="63" t="s">
        <v>797</v>
      </c>
      <c r="AA433" s="63" t="s">
        <v>1737</v>
      </c>
      <c r="AB433" s="64" t="s">
        <v>18</v>
      </c>
      <c r="AC433" s="64" t="s">
        <v>1784</v>
      </c>
      <c r="AD433" s="64" t="s">
        <v>28</v>
      </c>
      <c r="AE433" s="64">
        <v>6</v>
      </c>
      <c r="AF433" s="55">
        <v>5.76</v>
      </c>
      <c r="AG433" s="55">
        <v>6.3</v>
      </c>
      <c r="AH433" s="55">
        <v>5</v>
      </c>
      <c r="AI433" s="55">
        <v>8</v>
      </c>
    </row>
    <row r="434" spans="2:35" s="2" customFormat="1" ht="18" customHeight="1" x14ac:dyDescent="0.2">
      <c r="B434" s="62">
        <v>1</v>
      </c>
      <c r="C434" s="62">
        <v>1</v>
      </c>
      <c r="D434" s="62">
        <v>1</v>
      </c>
      <c r="E434" s="62">
        <v>1</v>
      </c>
      <c r="F434" s="62"/>
      <c r="G434" s="62"/>
      <c r="H434" s="62"/>
      <c r="I434" s="62"/>
      <c r="J434" s="62"/>
      <c r="K434" s="62"/>
      <c r="L434" s="62"/>
      <c r="M434" s="143"/>
      <c r="N434" s="143">
        <v>1</v>
      </c>
      <c r="O434" s="62"/>
      <c r="P434" s="62"/>
      <c r="Q434" s="62">
        <v>1</v>
      </c>
      <c r="R434" s="62">
        <v>1</v>
      </c>
      <c r="S434" s="62">
        <v>1</v>
      </c>
      <c r="T434" s="62"/>
      <c r="U434" s="62"/>
      <c r="V434" s="183">
        <v>42278</v>
      </c>
      <c r="W434" s="183"/>
      <c r="X434" s="63" t="s">
        <v>798</v>
      </c>
      <c r="Y434" s="63" t="s">
        <v>1590</v>
      </c>
      <c r="Z434" s="63" t="s">
        <v>799</v>
      </c>
      <c r="AA434" s="63" t="s">
        <v>1736</v>
      </c>
      <c r="AB434" s="64" t="s">
        <v>14</v>
      </c>
      <c r="AC434" s="64" t="s">
        <v>1784</v>
      </c>
      <c r="AD434" s="64" t="s">
        <v>56</v>
      </c>
      <c r="AE434" s="64">
        <v>8</v>
      </c>
      <c r="AF434" s="55">
        <v>7.68</v>
      </c>
      <c r="AG434" s="55">
        <v>8.4</v>
      </c>
      <c r="AH434" s="55">
        <v>7.04</v>
      </c>
      <c r="AI434" s="55">
        <v>10</v>
      </c>
    </row>
    <row r="435" spans="2:35" s="2" customFormat="1" ht="18" customHeight="1" x14ac:dyDescent="0.2">
      <c r="B435" s="62">
        <v>1</v>
      </c>
      <c r="C435" s="62">
        <v>1</v>
      </c>
      <c r="D435" s="62">
        <v>1</v>
      </c>
      <c r="E435" s="62">
        <v>1</v>
      </c>
      <c r="F435" s="62"/>
      <c r="G435" s="62"/>
      <c r="H435" s="62"/>
      <c r="I435" s="62"/>
      <c r="J435" s="62"/>
      <c r="K435" s="62"/>
      <c r="L435" s="62"/>
      <c r="M435" s="143"/>
      <c r="N435" s="143">
        <v>1</v>
      </c>
      <c r="O435" s="62"/>
      <c r="P435" s="62"/>
      <c r="Q435" s="62">
        <v>1</v>
      </c>
      <c r="R435" s="62">
        <v>1</v>
      </c>
      <c r="S435" s="62">
        <v>1</v>
      </c>
      <c r="T435" s="62"/>
      <c r="U435" s="62"/>
      <c r="V435" s="183">
        <v>42278</v>
      </c>
      <c r="W435" s="183"/>
      <c r="X435" s="63" t="s">
        <v>800</v>
      </c>
      <c r="Y435" s="63" t="s">
        <v>1591</v>
      </c>
      <c r="Z435" s="63" t="s">
        <v>801</v>
      </c>
      <c r="AA435" s="63" t="s">
        <v>1736</v>
      </c>
      <c r="AB435" s="64" t="s">
        <v>14</v>
      </c>
      <c r="AC435" s="64" t="s">
        <v>1784</v>
      </c>
      <c r="AD435" s="64" t="s">
        <v>152</v>
      </c>
      <c r="AE435" s="64">
        <v>6</v>
      </c>
      <c r="AF435" s="55">
        <v>5.76</v>
      </c>
      <c r="AG435" s="55">
        <v>6.3</v>
      </c>
      <c r="AH435" s="55">
        <v>5</v>
      </c>
      <c r="AI435" s="55">
        <v>8</v>
      </c>
    </row>
    <row r="436" spans="2:35" s="2" customFormat="1" ht="18" customHeight="1" x14ac:dyDescent="0.2">
      <c r="B436" s="62">
        <v>1</v>
      </c>
      <c r="C436" s="62">
        <v>1</v>
      </c>
      <c r="D436" s="62">
        <v>1</v>
      </c>
      <c r="E436" s="62"/>
      <c r="F436" s="62"/>
      <c r="G436" s="62"/>
      <c r="H436" s="62">
        <v>1</v>
      </c>
      <c r="I436" s="62"/>
      <c r="J436" s="62"/>
      <c r="K436" s="62"/>
      <c r="L436" s="62"/>
      <c r="M436" s="143"/>
      <c r="N436" s="143" t="s">
        <v>904</v>
      </c>
      <c r="O436" s="62">
        <v>1</v>
      </c>
      <c r="P436" s="62"/>
      <c r="Q436" s="62">
        <v>1</v>
      </c>
      <c r="R436" s="62">
        <v>1</v>
      </c>
      <c r="S436" s="62"/>
      <c r="T436" s="62">
        <v>1</v>
      </c>
      <c r="U436" s="62"/>
      <c r="V436" s="183">
        <v>42278</v>
      </c>
      <c r="W436" s="183"/>
      <c r="X436" s="63" t="s">
        <v>1705</v>
      </c>
      <c r="Y436" s="63" t="s">
        <v>1704</v>
      </c>
      <c r="Z436" s="63" t="s">
        <v>1703</v>
      </c>
      <c r="AA436" s="63" t="s">
        <v>1736</v>
      </c>
      <c r="AB436" s="64" t="s">
        <v>14</v>
      </c>
      <c r="AC436" s="64" t="s">
        <v>1748</v>
      </c>
      <c r="AD436" s="64" t="s">
        <v>542</v>
      </c>
      <c r="AE436" s="64" t="s">
        <v>1081</v>
      </c>
      <c r="AF436" s="55">
        <v>25</v>
      </c>
      <c r="AG436" s="55">
        <v>63</v>
      </c>
      <c r="AH436" s="55">
        <v>25</v>
      </c>
      <c r="AI436" s="55">
        <v>63</v>
      </c>
    </row>
    <row r="437" spans="2:35" s="2" customFormat="1" ht="18" customHeight="1" x14ac:dyDescent="0.2">
      <c r="B437" s="62">
        <v>1</v>
      </c>
      <c r="C437" s="62">
        <v>1</v>
      </c>
      <c r="D437" s="62">
        <v>1</v>
      </c>
      <c r="E437" s="62">
        <v>1</v>
      </c>
      <c r="F437" s="62"/>
      <c r="G437" s="62"/>
      <c r="H437" s="62"/>
      <c r="I437" s="62"/>
      <c r="J437" s="62"/>
      <c r="K437" s="62"/>
      <c r="L437" s="62"/>
      <c r="M437" s="143"/>
      <c r="N437" s="143">
        <v>1</v>
      </c>
      <c r="O437" s="62"/>
      <c r="P437" s="62"/>
      <c r="Q437" s="62">
        <v>1</v>
      </c>
      <c r="R437" s="62">
        <v>1</v>
      </c>
      <c r="S437" s="62">
        <v>1</v>
      </c>
      <c r="T437" s="62"/>
      <c r="U437" s="62"/>
      <c r="V437" s="183">
        <v>42278</v>
      </c>
      <c r="W437" s="183"/>
      <c r="X437" s="63" t="s">
        <v>802</v>
      </c>
      <c r="Y437" s="63" t="s">
        <v>1631</v>
      </c>
      <c r="Z437" s="63" t="s">
        <v>803</v>
      </c>
      <c r="AA437" s="63" t="s">
        <v>1737</v>
      </c>
      <c r="AB437" s="64" t="s">
        <v>25</v>
      </c>
      <c r="AC437" s="64" t="s">
        <v>1784</v>
      </c>
      <c r="AD437" s="64" t="s">
        <v>41</v>
      </c>
      <c r="AE437" s="64">
        <v>6</v>
      </c>
      <c r="AF437" s="55">
        <v>5.76</v>
      </c>
      <c r="AG437" s="55">
        <v>6.3</v>
      </c>
      <c r="AH437" s="55">
        <v>5</v>
      </c>
      <c r="AI437" s="55">
        <v>8</v>
      </c>
    </row>
    <row r="438" spans="2:35" s="2" customFormat="1" ht="18" customHeight="1" x14ac:dyDescent="0.2">
      <c r="B438" s="62">
        <v>1</v>
      </c>
      <c r="C438" s="62">
        <v>1</v>
      </c>
      <c r="D438" s="62">
        <v>1</v>
      </c>
      <c r="E438" s="62">
        <v>1</v>
      </c>
      <c r="F438" s="62"/>
      <c r="G438" s="62"/>
      <c r="H438" s="62"/>
      <c r="I438" s="62"/>
      <c r="J438" s="62"/>
      <c r="K438" s="62"/>
      <c r="L438" s="62"/>
      <c r="M438" s="143"/>
      <c r="N438" s="143">
        <v>1</v>
      </c>
      <c r="O438" s="62"/>
      <c r="P438" s="62"/>
      <c r="Q438" s="62">
        <v>1</v>
      </c>
      <c r="R438" s="62">
        <v>1</v>
      </c>
      <c r="S438" s="62">
        <v>1</v>
      </c>
      <c r="T438" s="62"/>
      <c r="U438" s="62"/>
      <c r="V438" s="183">
        <v>42278</v>
      </c>
      <c r="W438" s="183"/>
      <c r="X438" s="63" t="s">
        <v>804</v>
      </c>
      <c r="Y438" s="63" t="s">
        <v>1632</v>
      </c>
      <c r="Z438" s="63" t="s">
        <v>805</v>
      </c>
      <c r="AA438" s="63" t="s">
        <v>1735</v>
      </c>
      <c r="AB438" s="64" t="s">
        <v>33</v>
      </c>
      <c r="AC438" s="64" t="s">
        <v>1786</v>
      </c>
      <c r="AD438" s="64" t="s">
        <v>15</v>
      </c>
      <c r="AE438" s="64">
        <v>8</v>
      </c>
      <c r="AF438" s="55">
        <v>7.68</v>
      </c>
      <c r="AG438" s="55">
        <v>8.4</v>
      </c>
      <c r="AH438" s="55">
        <v>7.04</v>
      </c>
      <c r="AI438" s="55">
        <v>10</v>
      </c>
    </row>
    <row r="439" spans="2:35" s="2" customFormat="1" ht="18" customHeight="1" x14ac:dyDescent="0.2">
      <c r="B439" s="62">
        <v>1</v>
      </c>
      <c r="C439" s="62">
        <v>1</v>
      </c>
      <c r="D439" s="62">
        <v>1</v>
      </c>
      <c r="E439" s="62">
        <v>1</v>
      </c>
      <c r="F439" s="62"/>
      <c r="G439" s="62"/>
      <c r="H439" s="62"/>
      <c r="I439" s="62"/>
      <c r="J439" s="62"/>
      <c r="K439" s="62"/>
      <c r="L439" s="62"/>
      <c r="M439" s="143"/>
      <c r="N439" s="143">
        <v>1</v>
      </c>
      <c r="O439" s="62"/>
      <c r="P439" s="62"/>
      <c r="Q439" s="62">
        <v>1</v>
      </c>
      <c r="R439" s="62">
        <v>1</v>
      </c>
      <c r="S439" s="62">
        <v>1</v>
      </c>
      <c r="T439" s="62"/>
      <c r="U439" s="62"/>
      <c r="V439" s="183">
        <v>42278</v>
      </c>
      <c r="W439" s="183"/>
      <c r="X439" s="63" t="s">
        <v>806</v>
      </c>
      <c r="Y439" s="63" t="s">
        <v>1633</v>
      </c>
      <c r="Z439" s="63" t="s">
        <v>807</v>
      </c>
      <c r="AA439" s="63" t="s">
        <v>1737</v>
      </c>
      <c r="AB439" s="64" t="s">
        <v>25</v>
      </c>
      <c r="AC439" s="64" t="s">
        <v>1785</v>
      </c>
      <c r="AD439" s="64" t="s">
        <v>78</v>
      </c>
      <c r="AE439" s="64">
        <v>8</v>
      </c>
      <c r="AF439" s="55">
        <v>7.68</v>
      </c>
      <c r="AG439" s="55">
        <v>8.4</v>
      </c>
      <c r="AH439" s="55">
        <v>7.04</v>
      </c>
      <c r="AI439" s="55">
        <v>10</v>
      </c>
    </row>
    <row r="440" spans="2:35" s="2" customFormat="1" ht="18" customHeight="1" x14ac:dyDescent="0.2">
      <c r="B440" s="62">
        <v>1</v>
      </c>
      <c r="C440" s="31" t="s">
        <v>904</v>
      </c>
      <c r="D440" s="62"/>
      <c r="E440" s="62"/>
      <c r="F440" s="62"/>
      <c r="G440" s="62"/>
      <c r="H440" s="62"/>
      <c r="I440" s="62"/>
      <c r="J440" s="62"/>
      <c r="K440" s="62"/>
      <c r="L440" s="62"/>
      <c r="M440" s="143"/>
      <c r="N440" s="143">
        <v>1</v>
      </c>
      <c r="O440" s="62"/>
      <c r="P440" s="62"/>
      <c r="Q440" s="62"/>
      <c r="R440" s="62"/>
      <c r="S440" s="62">
        <v>1</v>
      </c>
      <c r="T440" s="62"/>
      <c r="U440" s="62"/>
      <c r="V440" s="183">
        <v>42278</v>
      </c>
      <c r="W440" s="183"/>
      <c r="X440" s="65" t="s">
        <v>808</v>
      </c>
      <c r="Y440" s="65" t="s">
        <v>1636</v>
      </c>
      <c r="Z440" s="65" t="s">
        <v>809</v>
      </c>
      <c r="AA440" s="65" t="s">
        <v>1737</v>
      </c>
      <c r="AB440" s="25" t="s">
        <v>25</v>
      </c>
      <c r="AC440" s="25" t="s">
        <v>1785</v>
      </c>
      <c r="AD440" s="25"/>
      <c r="AE440" s="25"/>
      <c r="AF440" s="20"/>
      <c r="AG440" s="20"/>
      <c r="AH440" s="20"/>
      <c r="AI440" s="20"/>
    </row>
    <row r="441" spans="2:35" s="2" customFormat="1" ht="18" customHeight="1" x14ac:dyDescent="0.2">
      <c r="B441" s="62"/>
      <c r="C441" s="62">
        <v>1</v>
      </c>
      <c r="D441" s="62">
        <v>1</v>
      </c>
      <c r="E441" s="62">
        <v>1</v>
      </c>
      <c r="F441" s="62"/>
      <c r="G441" s="62"/>
      <c r="H441" s="62"/>
      <c r="I441" s="62"/>
      <c r="J441" s="62"/>
      <c r="K441" s="62"/>
      <c r="L441" s="62"/>
      <c r="M441" s="143"/>
      <c r="N441" s="143"/>
      <c r="O441" s="62"/>
      <c r="P441" s="62">
        <v>1</v>
      </c>
      <c r="Q441" s="62">
        <v>1</v>
      </c>
      <c r="R441" s="62">
        <v>1</v>
      </c>
      <c r="S441" s="62"/>
      <c r="T441" s="62"/>
      <c r="U441" s="62"/>
      <c r="V441" s="183">
        <v>42278</v>
      </c>
      <c r="W441" s="183"/>
      <c r="X441" s="66" t="s">
        <v>810</v>
      </c>
      <c r="Y441" s="66" t="s">
        <v>1635</v>
      </c>
      <c r="Z441" s="66" t="s">
        <v>811</v>
      </c>
      <c r="AA441" s="66" t="s">
        <v>1737</v>
      </c>
      <c r="AB441" s="59" t="s">
        <v>25</v>
      </c>
      <c r="AC441" s="59" t="s">
        <v>1785</v>
      </c>
      <c r="AD441" s="59" t="s">
        <v>17</v>
      </c>
      <c r="AE441" s="59">
        <v>8</v>
      </c>
      <c r="AF441" s="3">
        <v>7.68</v>
      </c>
      <c r="AG441" s="3">
        <v>8.4</v>
      </c>
      <c r="AH441" s="3">
        <v>7.04</v>
      </c>
      <c r="AI441" s="3">
        <v>10</v>
      </c>
    </row>
    <row r="442" spans="2:35" s="2" customFormat="1" ht="18" customHeight="1" x14ac:dyDescent="0.2">
      <c r="B442" s="62"/>
      <c r="C442" s="62">
        <v>1</v>
      </c>
      <c r="D442" s="62">
        <v>1</v>
      </c>
      <c r="E442" s="62">
        <v>1</v>
      </c>
      <c r="F442" s="62"/>
      <c r="G442" s="62"/>
      <c r="H442" s="62"/>
      <c r="I442" s="62"/>
      <c r="J442" s="62"/>
      <c r="K442" s="62"/>
      <c r="L442" s="62"/>
      <c r="M442" s="143"/>
      <c r="N442" s="143"/>
      <c r="O442" s="62"/>
      <c r="P442" s="62">
        <v>1</v>
      </c>
      <c r="Q442" s="62">
        <v>1</v>
      </c>
      <c r="R442" s="62">
        <v>1</v>
      </c>
      <c r="S442" s="62"/>
      <c r="T442" s="62"/>
      <c r="U442" s="62"/>
      <c r="V442" s="183">
        <v>42278</v>
      </c>
      <c r="W442" s="183"/>
      <c r="X442" s="66" t="s">
        <v>812</v>
      </c>
      <c r="Y442" s="66" t="s">
        <v>1357</v>
      </c>
      <c r="Z442" s="66" t="s">
        <v>813</v>
      </c>
      <c r="AA442" s="66" t="s">
        <v>1737</v>
      </c>
      <c r="AB442" s="59" t="s">
        <v>25</v>
      </c>
      <c r="AC442" s="59" t="s">
        <v>1785</v>
      </c>
      <c r="AD442" s="59" t="s">
        <v>15</v>
      </c>
      <c r="AE442" s="59" t="s">
        <v>460</v>
      </c>
      <c r="AF442" s="3">
        <v>7.68</v>
      </c>
      <c r="AG442" s="3">
        <v>8.4</v>
      </c>
      <c r="AH442" s="3">
        <v>7.04</v>
      </c>
      <c r="AI442" s="3">
        <v>10</v>
      </c>
    </row>
    <row r="443" spans="2:35" s="2" customFormat="1" ht="18" customHeight="1" x14ac:dyDescent="0.2">
      <c r="B443" s="62">
        <v>1</v>
      </c>
      <c r="C443" s="62">
        <v>1</v>
      </c>
      <c r="D443" s="62">
        <v>1</v>
      </c>
      <c r="E443" s="62"/>
      <c r="F443" s="62"/>
      <c r="G443" s="62"/>
      <c r="H443" s="62">
        <v>1</v>
      </c>
      <c r="I443" s="62"/>
      <c r="J443" s="62"/>
      <c r="K443" s="62">
        <v>1</v>
      </c>
      <c r="L443" s="62"/>
      <c r="M443" s="143"/>
      <c r="N443" s="143"/>
      <c r="O443" s="62">
        <v>1</v>
      </c>
      <c r="P443" s="62"/>
      <c r="Q443" s="62">
        <v>1</v>
      </c>
      <c r="R443" s="62">
        <v>1</v>
      </c>
      <c r="S443" s="62"/>
      <c r="T443" s="62">
        <v>1</v>
      </c>
      <c r="U443" s="62"/>
      <c r="V443" s="183">
        <v>42278</v>
      </c>
      <c r="W443" s="183"/>
      <c r="X443" s="106" t="s">
        <v>887</v>
      </c>
      <c r="Y443" s="106" t="s">
        <v>1637</v>
      </c>
      <c r="Z443" s="24" t="s">
        <v>888</v>
      </c>
      <c r="AA443" s="24" t="s">
        <v>1737</v>
      </c>
      <c r="AB443" s="32" t="s">
        <v>25</v>
      </c>
      <c r="AC443" s="32" t="s">
        <v>1104</v>
      </c>
      <c r="AD443" s="64" t="s">
        <v>140</v>
      </c>
      <c r="AE443" s="95" t="s">
        <v>879</v>
      </c>
      <c r="AF443" s="108">
        <v>25</v>
      </c>
      <c r="AG443" s="108">
        <v>40</v>
      </c>
      <c r="AH443" s="108">
        <v>25</v>
      </c>
      <c r="AI443" s="108">
        <v>40</v>
      </c>
    </row>
    <row r="444" spans="2:35" s="2" customFormat="1" ht="18" customHeight="1" x14ac:dyDescent="0.2">
      <c r="B444" s="62">
        <v>1</v>
      </c>
      <c r="C444" s="62">
        <v>1</v>
      </c>
      <c r="D444" s="62">
        <v>1</v>
      </c>
      <c r="E444" s="62">
        <v>1</v>
      </c>
      <c r="F444" s="62"/>
      <c r="G444" s="62"/>
      <c r="H444" s="62"/>
      <c r="I444" s="62"/>
      <c r="J444" s="62"/>
      <c r="K444" s="62"/>
      <c r="L444" s="62"/>
      <c r="M444" s="143"/>
      <c r="N444" s="143">
        <v>1</v>
      </c>
      <c r="O444" s="62"/>
      <c r="P444" s="62"/>
      <c r="Q444" s="62">
        <v>1</v>
      </c>
      <c r="R444" s="62">
        <v>1</v>
      </c>
      <c r="S444" s="62">
        <v>1</v>
      </c>
      <c r="T444" s="62"/>
      <c r="U444" s="62"/>
      <c r="V444" s="183">
        <v>42278</v>
      </c>
      <c r="W444" s="183"/>
      <c r="X444" s="106" t="s">
        <v>959</v>
      </c>
      <c r="Y444" s="106" t="s">
        <v>1638</v>
      </c>
      <c r="Z444" s="24" t="s">
        <v>960</v>
      </c>
      <c r="AA444" s="24" t="s">
        <v>1737</v>
      </c>
      <c r="AB444" s="32" t="s">
        <v>18</v>
      </c>
      <c r="AC444" s="32" t="s">
        <v>1764</v>
      </c>
      <c r="AD444" s="64" t="s">
        <v>223</v>
      </c>
      <c r="AE444" s="95">
        <v>6</v>
      </c>
      <c r="AF444" s="108">
        <v>5.76</v>
      </c>
      <c r="AG444" s="108">
        <v>6.3</v>
      </c>
      <c r="AH444" s="108">
        <v>5</v>
      </c>
      <c r="AI444" s="108">
        <v>8</v>
      </c>
    </row>
    <row r="445" spans="2:35" s="2" customFormat="1" ht="18" customHeight="1" x14ac:dyDescent="0.2">
      <c r="B445" s="62">
        <v>1</v>
      </c>
      <c r="C445" s="31" t="s">
        <v>904</v>
      </c>
      <c r="D445" s="62"/>
      <c r="E445" s="62"/>
      <c r="F445" s="62"/>
      <c r="G445" s="62"/>
      <c r="H445" s="62"/>
      <c r="I445" s="62"/>
      <c r="J445" s="62"/>
      <c r="K445" s="62"/>
      <c r="L445" s="62"/>
      <c r="M445" s="143"/>
      <c r="N445" s="143">
        <v>1</v>
      </c>
      <c r="O445" s="62"/>
      <c r="P445" s="62"/>
      <c r="Q445" s="62"/>
      <c r="R445" s="62"/>
      <c r="S445" s="62">
        <v>1</v>
      </c>
      <c r="T445" s="62"/>
      <c r="U445" s="62"/>
      <c r="V445" s="183">
        <v>42278</v>
      </c>
      <c r="W445" s="183"/>
      <c r="X445" s="65" t="s">
        <v>814</v>
      </c>
      <c r="Y445" s="65" t="s">
        <v>1605</v>
      </c>
      <c r="Z445" s="65" t="s">
        <v>815</v>
      </c>
      <c r="AA445" s="65" t="s">
        <v>1737</v>
      </c>
      <c r="AB445" s="25" t="s">
        <v>18</v>
      </c>
      <c r="AC445" s="25" t="s">
        <v>1784</v>
      </c>
      <c r="AD445" s="25"/>
      <c r="AE445" s="25"/>
      <c r="AF445" s="20"/>
      <c r="AG445" s="20"/>
      <c r="AH445" s="20"/>
      <c r="AI445" s="20"/>
    </row>
    <row r="446" spans="2:35" s="2" customFormat="1" ht="18" customHeight="1" x14ac:dyDescent="0.2">
      <c r="B446" s="62"/>
      <c r="C446" s="62">
        <v>1</v>
      </c>
      <c r="D446" s="62">
        <v>1</v>
      </c>
      <c r="E446" s="62">
        <v>1</v>
      </c>
      <c r="F446" s="62"/>
      <c r="G446" s="62"/>
      <c r="H446" s="62"/>
      <c r="I446" s="62"/>
      <c r="J446" s="62"/>
      <c r="K446" s="62"/>
      <c r="L446" s="62"/>
      <c r="M446" s="143"/>
      <c r="N446" s="143"/>
      <c r="O446" s="62"/>
      <c r="P446" s="62">
        <v>1</v>
      </c>
      <c r="Q446" s="62">
        <v>1</v>
      </c>
      <c r="R446" s="62">
        <v>1</v>
      </c>
      <c r="S446" s="62"/>
      <c r="T446" s="62"/>
      <c r="U446" s="62"/>
      <c r="V446" s="183">
        <v>42278</v>
      </c>
      <c r="W446" s="183"/>
      <c r="X446" s="66" t="s">
        <v>816</v>
      </c>
      <c r="Y446" s="66" t="s">
        <v>1604</v>
      </c>
      <c r="Z446" s="66" t="s">
        <v>817</v>
      </c>
      <c r="AA446" s="66" t="s">
        <v>1737</v>
      </c>
      <c r="AB446" s="59" t="s">
        <v>18</v>
      </c>
      <c r="AC446" s="59" t="s">
        <v>1784</v>
      </c>
      <c r="AD446" s="59" t="s">
        <v>17</v>
      </c>
      <c r="AE446" s="59">
        <v>6</v>
      </c>
      <c r="AF446" s="3">
        <v>5.76</v>
      </c>
      <c r="AG446" s="3">
        <v>6.3</v>
      </c>
      <c r="AH446" s="3">
        <v>5</v>
      </c>
      <c r="AI446" s="3">
        <v>8</v>
      </c>
    </row>
    <row r="447" spans="2:35" s="2" customFormat="1" ht="18" customHeight="1" x14ac:dyDescent="0.2">
      <c r="B447" s="62"/>
      <c r="C447" s="62">
        <v>1</v>
      </c>
      <c r="D447" s="62">
        <v>1</v>
      </c>
      <c r="E447" s="62">
        <v>1</v>
      </c>
      <c r="F447" s="62"/>
      <c r="G447" s="62"/>
      <c r="H447" s="62"/>
      <c r="I447" s="62"/>
      <c r="J447" s="62"/>
      <c r="K447" s="62"/>
      <c r="L447" s="62"/>
      <c r="M447" s="143"/>
      <c r="N447" s="143"/>
      <c r="O447" s="62"/>
      <c r="P447" s="62">
        <v>1</v>
      </c>
      <c r="Q447" s="62">
        <v>1</v>
      </c>
      <c r="R447" s="62">
        <v>1</v>
      </c>
      <c r="S447" s="62"/>
      <c r="T447" s="62"/>
      <c r="U447" s="62"/>
      <c r="V447" s="183">
        <v>42278</v>
      </c>
      <c r="W447" s="183"/>
      <c r="X447" s="66" t="s">
        <v>818</v>
      </c>
      <c r="Y447" s="66" t="s">
        <v>1607</v>
      </c>
      <c r="Z447" s="66" t="s">
        <v>819</v>
      </c>
      <c r="AA447" s="66" t="s">
        <v>1737</v>
      </c>
      <c r="AB447" s="59" t="s">
        <v>18</v>
      </c>
      <c r="AC447" s="59" t="s">
        <v>1784</v>
      </c>
      <c r="AD447" s="59" t="s">
        <v>140</v>
      </c>
      <c r="AE447" s="59">
        <v>6</v>
      </c>
      <c r="AF447" s="3">
        <v>5.76</v>
      </c>
      <c r="AG447" s="3">
        <v>6.3</v>
      </c>
      <c r="AH447" s="3">
        <v>5</v>
      </c>
      <c r="AI447" s="3">
        <v>8</v>
      </c>
    </row>
    <row r="448" spans="2:35" s="2" customFormat="1" ht="18" customHeight="1" x14ac:dyDescent="0.2">
      <c r="B448" s="62">
        <v>1</v>
      </c>
      <c r="C448" s="62">
        <v>1</v>
      </c>
      <c r="D448" s="62">
        <v>1</v>
      </c>
      <c r="E448" s="62">
        <v>1</v>
      </c>
      <c r="F448" s="62"/>
      <c r="G448" s="62"/>
      <c r="H448" s="62"/>
      <c r="I448" s="62"/>
      <c r="J448" s="62"/>
      <c r="K448" s="62"/>
      <c r="L448" s="62"/>
      <c r="M448" s="143"/>
      <c r="N448" s="143">
        <v>1</v>
      </c>
      <c r="O448" s="62"/>
      <c r="P448" s="62"/>
      <c r="Q448" s="62">
        <v>1</v>
      </c>
      <c r="R448" s="62">
        <v>1</v>
      </c>
      <c r="S448" s="62">
        <v>1</v>
      </c>
      <c r="T448" s="62"/>
      <c r="U448" s="62"/>
      <c r="V448" s="183">
        <v>42278</v>
      </c>
      <c r="W448" s="183"/>
      <c r="X448" s="63" t="s">
        <v>820</v>
      </c>
      <c r="Y448" s="63" t="s">
        <v>1606</v>
      </c>
      <c r="Z448" s="63" t="s">
        <v>821</v>
      </c>
      <c r="AA448" s="63" t="s">
        <v>1737</v>
      </c>
      <c r="AB448" s="64" t="s">
        <v>18</v>
      </c>
      <c r="AC448" s="64" t="s">
        <v>1783</v>
      </c>
      <c r="AD448" s="64" t="s">
        <v>11</v>
      </c>
      <c r="AE448" s="64">
        <v>16</v>
      </c>
      <c r="AF448" s="55">
        <v>15.36</v>
      </c>
      <c r="AG448" s="55">
        <v>16.8</v>
      </c>
      <c r="AH448" s="55">
        <v>14.08</v>
      </c>
      <c r="AI448" s="55">
        <v>20.48</v>
      </c>
    </row>
    <row r="449" spans="2:35" s="2" customFormat="1" ht="18" customHeight="1" x14ac:dyDescent="0.2">
      <c r="B449" s="62">
        <v>1</v>
      </c>
      <c r="C449" s="62">
        <v>1</v>
      </c>
      <c r="D449" s="62">
        <v>1</v>
      </c>
      <c r="E449" s="62"/>
      <c r="F449" s="62"/>
      <c r="G449" s="62"/>
      <c r="H449" s="62">
        <v>1</v>
      </c>
      <c r="I449" s="62"/>
      <c r="J449" s="62"/>
      <c r="K449" s="62"/>
      <c r="L449" s="62"/>
      <c r="M449" s="143"/>
      <c r="N449" s="143"/>
      <c r="O449" s="62">
        <v>1</v>
      </c>
      <c r="P449" s="62"/>
      <c r="Q449" s="62">
        <v>1</v>
      </c>
      <c r="R449" s="62">
        <v>1</v>
      </c>
      <c r="S449" s="62"/>
      <c r="T449" s="62">
        <v>1</v>
      </c>
      <c r="U449" s="62"/>
      <c r="V449" s="183">
        <v>42278</v>
      </c>
      <c r="W449" s="183"/>
      <c r="X449" s="63" t="s">
        <v>822</v>
      </c>
      <c r="Y449" s="63" t="s">
        <v>1683</v>
      </c>
      <c r="Z449" s="63" t="s">
        <v>823</v>
      </c>
      <c r="AA449" s="63" t="s">
        <v>1737</v>
      </c>
      <c r="AB449" s="64" t="s">
        <v>18</v>
      </c>
      <c r="AC449" s="64" t="s">
        <v>1113</v>
      </c>
      <c r="AD449" s="64" t="s">
        <v>41</v>
      </c>
      <c r="AE449" s="64">
        <v>6</v>
      </c>
      <c r="AF449" s="55">
        <v>5.76</v>
      </c>
      <c r="AG449" s="55">
        <v>6.3</v>
      </c>
      <c r="AH449" s="55">
        <v>5</v>
      </c>
      <c r="AI449" s="55">
        <v>8</v>
      </c>
    </row>
    <row r="450" spans="2:35" s="2" customFormat="1" ht="18" customHeight="1" x14ac:dyDescent="0.2">
      <c r="B450" s="62">
        <v>1</v>
      </c>
      <c r="C450" s="62">
        <v>1</v>
      </c>
      <c r="D450" s="62">
        <v>1</v>
      </c>
      <c r="E450" s="62">
        <v>1</v>
      </c>
      <c r="F450" s="62"/>
      <c r="G450" s="62"/>
      <c r="H450" s="62"/>
      <c r="I450" s="62"/>
      <c r="J450" s="62"/>
      <c r="K450" s="62"/>
      <c r="L450" s="62"/>
      <c r="M450" s="143"/>
      <c r="N450" s="143">
        <v>1</v>
      </c>
      <c r="O450" s="62"/>
      <c r="P450" s="62"/>
      <c r="Q450" s="62">
        <v>1</v>
      </c>
      <c r="R450" s="62">
        <v>1</v>
      </c>
      <c r="S450" s="62">
        <v>1</v>
      </c>
      <c r="T450" s="62"/>
      <c r="U450" s="62"/>
      <c r="V450" s="183">
        <v>42278</v>
      </c>
      <c r="W450" s="183"/>
      <c r="X450" s="63" t="s">
        <v>824</v>
      </c>
      <c r="Y450" s="63" t="s">
        <v>1592</v>
      </c>
      <c r="Z450" s="63" t="s">
        <v>825</v>
      </c>
      <c r="AA450" s="63" t="s">
        <v>1736</v>
      </c>
      <c r="AB450" s="64" t="s">
        <v>10</v>
      </c>
      <c r="AC450" s="64" t="s">
        <v>1784</v>
      </c>
      <c r="AD450" s="64" t="s">
        <v>6</v>
      </c>
      <c r="AE450" s="64">
        <v>8</v>
      </c>
      <c r="AF450" s="55">
        <v>7.68</v>
      </c>
      <c r="AG450" s="55">
        <v>8.4</v>
      </c>
      <c r="AH450" s="55">
        <v>7.04</v>
      </c>
      <c r="AI450" s="55">
        <v>10</v>
      </c>
    </row>
    <row r="451" spans="2:35" s="2" customFormat="1" ht="18" customHeight="1" x14ac:dyDescent="0.2">
      <c r="B451" s="62">
        <v>1</v>
      </c>
      <c r="C451" s="62">
        <v>1</v>
      </c>
      <c r="D451" s="62">
        <v>1</v>
      </c>
      <c r="E451" s="62">
        <v>1</v>
      </c>
      <c r="F451" s="62"/>
      <c r="G451" s="62"/>
      <c r="H451" s="62"/>
      <c r="I451" s="62"/>
      <c r="J451" s="62"/>
      <c r="K451" s="62"/>
      <c r="L451" s="62"/>
      <c r="M451" s="143"/>
      <c r="N451" s="143">
        <v>1</v>
      </c>
      <c r="O451" s="62"/>
      <c r="P451" s="62"/>
      <c r="Q451" s="62">
        <v>1</v>
      </c>
      <c r="R451" s="62">
        <v>1</v>
      </c>
      <c r="S451" s="62">
        <v>1</v>
      </c>
      <c r="T451" s="62"/>
      <c r="U451" s="62"/>
      <c r="V451" s="183">
        <v>42278</v>
      </c>
      <c r="W451" s="183"/>
      <c r="X451" s="63" t="s">
        <v>826</v>
      </c>
      <c r="Y451" s="63" t="s">
        <v>1608</v>
      </c>
      <c r="Z451" s="63" t="s">
        <v>827</v>
      </c>
      <c r="AA451" s="63" t="s">
        <v>1737</v>
      </c>
      <c r="AB451" s="64" t="s">
        <v>25</v>
      </c>
      <c r="AC451" s="64" t="s">
        <v>1025</v>
      </c>
      <c r="AD451" s="64" t="s">
        <v>28</v>
      </c>
      <c r="AE451" s="64">
        <v>6</v>
      </c>
      <c r="AF451" s="55">
        <v>5.76</v>
      </c>
      <c r="AG451" s="55">
        <v>6.3</v>
      </c>
      <c r="AH451" s="55">
        <v>5</v>
      </c>
      <c r="AI451" s="55">
        <v>8</v>
      </c>
    </row>
    <row r="452" spans="2:35" s="2" customFormat="1" ht="18" customHeight="1" x14ac:dyDescent="0.2">
      <c r="B452" s="62">
        <v>1</v>
      </c>
      <c r="C452" s="62">
        <v>1</v>
      </c>
      <c r="D452" s="62">
        <v>1</v>
      </c>
      <c r="E452" s="62">
        <v>1</v>
      </c>
      <c r="F452" s="62"/>
      <c r="G452" s="62"/>
      <c r="H452" s="62"/>
      <c r="I452" s="62"/>
      <c r="J452" s="62"/>
      <c r="K452" s="62"/>
      <c r="L452" s="62"/>
      <c r="M452" s="143"/>
      <c r="N452" s="143">
        <v>1</v>
      </c>
      <c r="O452" s="62"/>
      <c r="P452" s="62"/>
      <c r="Q452" s="62">
        <v>1</v>
      </c>
      <c r="R452" s="62">
        <v>1</v>
      </c>
      <c r="S452" s="62">
        <v>1</v>
      </c>
      <c r="T452" s="62"/>
      <c r="U452" s="62"/>
      <c r="V452" s="183">
        <v>42278</v>
      </c>
      <c r="W452" s="183"/>
      <c r="X452" s="63" t="s">
        <v>828</v>
      </c>
      <c r="Y452" s="63" t="s">
        <v>1610</v>
      </c>
      <c r="Z452" s="39" t="s">
        <v>829</v>
      </c>
      <c r="AA452" s="39" t="s">
        <v>1736</v>
      </c>
      <c r="AB452" s="64" t="s">
        <v>14</v>
      </c>
      <c r="AC452" s="64" t="s">
        <v>1784</v>
      </c>
      <c r="AD452" s="64" t="s">
        <v>78</v>
      </c>
      <c r="AE452" s="64">
        <v>6</v>
      </c>
      <c r="AF452" s="55">
        <v>5.76</v>
      </c>
      <c r="AG452" s="55">
        <v>6.3</v>
      </c>
      <c r="AH452" s="55">
        <v>5</v>
      </c>
      <c r="AI452" s="55">
        <v>8</v>
      </c>
    </row>
    <row r="453" spans="2:35" s="2" customFormat="1" ht="18" customHeight="1" x14ac:dyDescent="0.2">
      <c r="B453" s="62">
        <v>1</v>
      </c>
      <c r="C453" s="62">
        <v>1</v>
      </c>
      <c r="D453" s="62">
        <v>1</v>
      </c>
      <c r="E453" s="62">
        <v>1</v>
      </c>
      <c r="F453" s="62"/>
      <c r="G453" s="62"/>
      <c r="H453" s="62"/>
      <c r="I453" s="62"/>
      <c r="J453" s="62"/>
      <c r="K453" s="62"/>
      <c r="L453" s="62"/>
      <c r="M453" s="143"/>
      <c r="N453" s="143">
        <v>1</v>
      </c>
      <c r="O453" s="62"/>
      <c r="P453" s="62"/>
      <c r="Q453" s="62">
        <v>1</v>
      </c>
      <c r="R453" s="62">
        <v>1</v>
      </c>
      <c r="S453" s="62">
        <v>1</v>
      </c>
      <c r="T453" s="62"/>
      <c r="U453" s="62"/>
      <c r="V453" s="183">
        <v>42278</v>
      </c>
      <c r="W453" s="183"/>
      <c r="X453" s="63" t="s">
        <v>830</v>
      </c>
      <c r="Y453" s="63" t="s">
        <v>1593</v>
      </c>
      <c r="Z453" s="63" t="s">
        <v>831</v>
      </c>
      <c r="AA453" s="63" t="s">
        <v>1735</v>
      </c>
      <c r="AB453" s="64" t="s">
        <v>33</v>
      </c>
      <c r="AC453" s="64" t="s">
        <v>1786</v>
      </c>
      <c r="AD453" s="64" t="s">
        <v>152</v>
      </c>
      <c r="AE453" s="64">
        <v>3</v>
      </c>
      <c r="AF453" s="55">
        <v>2.88</v>
      </c>
      <c r="AG453" s="55">
        <v>3.15</v>
      </c>
      <c r="AH453" s="55">
        <v>2.64</v>
      </c>
      <c r="AI453" s="55">
        <v>3.84</v>
      </c>
    </row>
    <row r="454" spans="2:35" s="2" customFormat="1" ht="18" customHeight="1" x14ac:dyDescent="0.2">
      <c r="B454" s="62">
        <v>1</v>
      </c>
      <c r="C454" s="62">
        <v>1</v>
      </c>
      <c r="D454" s="62">
        <v>1</v>
      </c>
      <c r="E454" s="62">
        <v>1</v>
      </c>
      <c r="F454" s="62"/>
      <c r="G454" s="62"/>
      <c r="H454" s="62"/>
      <c r="I454" s="62"/>
      <c r="J454" s="62"/>
      <c r="K454" s="62"/>
      <c r="L454" s="62"/>
      <c r="M454" s="143"/>
      <c r="N454" s="143">
        <v>1</v>
      </c>
      <c r="O454" s="62"/>
      <c r="P454" s="62"/>
      <c r="Q454" s="62">
        <v>1</v>
      </c>
      <c r="R454" s="62">
        <v>1</v>
      </c>
      <c r="S454" s="62">
        <v>1</v>
      </c>
      <c r="T454" s="62"/>
      <c r="U454" s="62"/>
      <c r="V454" s="183">
        <v>42278</v>
      </c>
      <c r="W454" s="183"/>
      <c r="X454" s="63" t="s">
        <v>832</v>
      </c>
      <c r="Y454" s="63" t="s">
        <v>1595</v>
      </c>
      <c r="Z454" s="63" t="s">
        <v>833</v>
      </c>
      <c r="AA454" s="63" t="s">
        <v>1737</v>
      </c>
      <c r="AB454" s="64" t="s">
        <v>18</v>
      </c>
      <c r="AC454" s="64" t="s">
        <v>1787</v>
      </c>
      <c r="AD454" s="64" t="s">
        <v>28</v>
      </c>
      <c r="AE454" s="64">
        <v>6</v>
      </c>
      <c r="AF454" s="55">
        <v>5.76</v>
      </c>
      <c r="AG454" s="55">
        <v>6.3</v>
      </c>
      <c r="AH454" s="55">
        <v>5</v>
      </c>
      <c r="AI454" s="55">
        <v>8</v>
      </c>
    </row>
    <row r="455" spans="2:35" s="2" customFormat="1" ht="18" customHeight="1" x14ac:dyDescent="0.2">
      <c r="B455" s="62">
        <v>1</v>
      </c>
      <c r="C455" s="31" t="s">
        <v>904</v>
      </c>
      <c r="D455" s="62"/>
      <c r="E455" s="62"/>
      <c r="F455" s="62"/>
      <c r="G455" s="62"/>
      <c r="H455" s="62"/>
      <c r="I455" s="62"/>
      <c r="J455" s="62"/>
      <c r="K455" s="62"/>
      <c r="L455" s="62"/>
      <c r="M455" s="143"/>
      <c r="N455" s="143">
        <v>1</v>
      </c>
      <c r="O455" s="62"/>
      <c r="P455" s="62"/>
      <c r="Q455" s="62"/>
      <c r="R455" s="62"/>
      <c r="S455" s="62">
        <v>1</v>
      </c>
      <c r="T455" s="62"/>
      <c r="U455" s="62"/>
      <c r="V455" s="183">
        <v>42278</v>
      </c>
      <c r="W455" s="183"/>
      <c r="X455" s="65" t="s">
        <v>950</v>
      </c>
      <c r="Y455" s="65" t="s">
        <v>1594</v>
      </c>
      <c r="Z455" s="65" t="s">
        <v>18</v>
      </c>
      <c r="AA455" s="65" t="s">
        <v>1737</v>
      </c>
      <c r="AB455" s="25" t="s">
        <v>18</v>
      </c>
      <c r="AC455" s="25" t="s">
        <v>1784</v>
      </c>
      <c r="AD455" s="25"/>
      <c r="AE455" s="25"/>
      <c r="AF455" s="20"/>
      <c r="AG455" s="20"/>
      <c r="AH455" s="20"/>
      <c r="AI455" s="20"/>
    </row>
    <row r="456" spans="2:35" s="2" customFormat="1" ht="18" customHeight="1" x14ac:dyDescent="0.2">
      <c r="B456" s="62"/>
      <c r="C456" s="62">
        <v>1</v>
      </c>
      <c r="D456" s="62">
        <v>1</v>
      </c>
      <c r="E456" s="62">
        <v>1</v>
      </c>
      <c r="F456" s="62"/>
      <c r="G456" s="62"/>
      <c r="H456" s="62"/>
      <c r="I456" s="62"/>
      <c r="J456" s="62"/>
      <c r="K456" s="62"/>
      <c r="L456" s="62"/>
      <c r="M456" s="143"/>
      <c r="N456" s="143"/>
      <c r="O456" s="62"/>
      <c r="P456" s="62">
        <v>1</v>
      </c>
      <c r="Q456" s="62">
        <v>1</v>
      </c>
      <c r="R456" s="62">
        <v>1</v>
      </c>
      <c r="S456" s="62"/>
      <c r="T456" s="62"/>
      <c r="U456" s="62"/>
      <c r="V456" s="183">
        <v>42278</v>
      </c>
      <c r="W456" s="183"/>
      <c r="X456" s="66" t="s">
        <v>834</v>
      </c>
      <c r="Y456" s="66" t="s">
        <v>1596</v>
      </c>
      <c r="Z456" s="66" t="s">
        <v>835</v>
      </c>
      <c r="AA456" s="66" t="s">
        <v>1737</v>
      </c>
      <c r="AB456" s="59" t="s">
        <v>18</v>
      </c>
      <c r="AC456" s="59" t="s">
        <v>1784</v>
      </c>
      <c r="AD456" s="59" t="s">
        <v>28</v>
      </c>
      <c r="AE456" s="59">
        <v>6</v>
      </c>
      <c r="AF456" s="3">
        <v>5.76</v>
      </c>
      <c r="AG456" s="3">
        <v>6.3</v>
      </c>
      <c r="AH456" s="3">
        <v>5</v>
      </c>
      <c r="AI456" s="3">
        <v>8</v>
      </c>
    </row>
    <row r="457" spans="2:35" s="2" customFormat="1" ht="18" customHeight="1" x14ac:dyDescent="0.2">
      <c r="B457" s="62"/>
      <c r="C457" s="62">
        <v>1</v>
      </c>
      <c r="D457" s="62">
        <v>1</v>
      </c>
      <c r="E457" s="62">
        <v>1</v>
      </c>
      <c r="F457" s="62"/>
      <c r="G457" s="62"/>
      <c r="H457" s="62"/>
      <c r="I457" s="62"/>
      <c r="J457" s="62"/>
      <c r="K457" s="62"/>
      <c r="L457" s="62"/>
      <c r="M457" s="143"/>
      <c r="N457" s="143"/>
      <c r="O457" s="62"/>
      <c r="P457" s="62">
        <v>1</v>
      </c>
      <c r="Q457" s="62">
        <v>1</v>
      </c>
      <c r="R457" s="62">
        <v>1</v>
      </c>
      <c r="S457" s="62"/>
      <c r="T457" s="62"/>
      <c r="U457" s="62"/>
      <c r="V457" s="183">
        <v>42278</v>
      </c>
      <c r="W457" s="183"/>
      <c r="X457" s="66" t="s">
        <v>836</v>
      </c>
      <c r="Y457" s="66" t="s">
        <v>1597</v>
      </c>
      <c r="Z457" s="66" t="s">
        <v>837</v>
      </c>
      <c r="AA457" s="66" t="s">
        <v>1737</v>
      </c>
      <c r="AB457" s="59" t="s">
        <v>18</v>
      </c>
      <c r="AC457" s="59" t="s">
        <v>1784</v>
      </c>
      <c r="AD457" s="59" t="s">
        <v>1153</v>
      </c>
      <c r="AE457" s="59">
        <v>8</v>
      </c>
      <c r="AF457" s="3">
        <v>7.68</v>
      </c>
      <c r="AG457" s="3">
        <v>8.4</v>
      </c>
      <c r="AH457" s="3">
        <v>7.04</v>
      </c>
      <c r="AI457" s="3">
        <v>10</v>
      </c>
    </row>
    <row r="458" spans="2:35" s="2" customFormat="1" ht="18" customHeight="1" x14ac:dyDescent="0.2">
      <c r="B458" s="62"/>
      <c r="C458" s="62">
        <v>1</v>
      </c>
      <c r="D458" s="62">
        <v>1</v>
      </c>
      <c r="E458" s="62">
        <v>1</v>
      </c>
      <c r="F458" s="62"/>
      <c r="G458" s="62"/>
      <c r="H458" s="62"/>
      <c r="I458" s="62"/>
      <c r="J458" s="62"/>
      <c r="K458" s="62"/>
      <c r="L458" s="62"/>
      <c r="M458" s="143"/>
      <c r="N458" s="143"/>
      <c r="O458" s="62"/>
      <c r="P458" s="62">
        <v>1</v>
      </c>
      <c r="Q458" s="62">
        <v>1</v>
      </c>
      <c r="R458" s="62">
        <v>1</v>
      </c>
      <c r="S458" s="62"/>
      <c r="T458" s="62"/>
      <c r="U458" s="62"/>
      <c r="V458" s="183">
        <v>42278</v>
      </c>
      <c r="W458" s="183"/>
      <c r="X458" s="66" t="s">
        <v>838</v>
      </c>
      <c r="Y458" s="66" t="s">
        <v>1598</v>
      </c>
      <c r="Z458" s="66" t="s">
        <v>839</v>
      </c>
      <c r="AA458" s="66" t="s">
        <v>1737</v>
      </c>
      <c r="AB458" s="59" t="s">
        <v>18</v>
      </c>
      <c r="AC458" s="59" t="s">
        <v>1784</v>
      </c>
      <c r="AD458" s="59" t="s">
        <v>140</v>
      </c>
      <c r="AE458" s="59">
        <v>8</v>
      </c>
      <c r="AF458" s="3">
        <v>7.68</v>
      </c>
      <c r="AG458" s="3">
        <v>8.4</v>
      </c>
      <c r="AH458" s="3">
        <v>7.04</v>
      </c>
      <c r="AI458" s="3">
        <v>10</v>
      </c>
    </row>
    <row r="459" spans="2:35" s="2" customFormat="1" ht="18" customHeight="1" x14ac:dyDescent="0.2">
      <c r="B459" s="62">
        <v>1</v>
      </c>
      <c r="C459" s="62">
        <v>1</v>
      </c>
      <c r="D459" s="62">
        <v>1</v>
      </c>
      <c r="E459" s="62">
        <v>1</v>
      </c>
      <c r="F459" s="62"/>
      <c r="G459" s="62"/>
      <c r="H459" s="62"/>
      <c r="I459" s="62"/>
      <c r="J459" s="62"/>
      <c r="K459" s="62"/>
      <c r="L459" s="62"/>
      <c r="M459" s="143"/>
      <c r="N459" s="143">
        <v>1</v>
      </c>
      <c r="O459" s="62"/>
      <c r="P459" s="62"/>
      <c r="Q459" s="62">
        <v>1</v>
      </c>
      <c r="R459" s="62">
        <v>1</v>
      </c>
      <c r="S459" s="62">
        <v>1</v>
      </c>
      <c r="T459" s="62"/>
      <c r="U459" s="62"/>
      <c r="V459" s="183">
        <v>42278</v>
      </c>
      <c r="W459" s="183"/>
      <c r="X459" s="63" t="s">
        <v>840</v>
      </c>
      <c r="Y459" s="63" t="s">
        <v>1611</v>
      </c>
      <c r="Z459" s="63" t="s">
        <v>978</v>
      </c>
      <c r="AA459" s="63" t="s">
        <v>1737</v>
      </c>
      <c r="AB459" s="64" t="s">
        <v>25</v>
      </c>
      <c r="AC459" s="64" t="s">
        <v>1785</v>
      </c>
      <c r="AD459" s="64" t="s">
        <v>299</v>
      </c>
      <c r="AE459" s="64">
        <v>6</v>
      </c>
      <c r="AF459" s="55">
        <v>5.76</v>
      </c>
      <c r="AG459" s="55">
        <v>6.3</v>
      </c>
      <c r="AH459" s="55">
        <v>5</v>
      </c>
      <c r="AI459" s="55">
        <v>8</v>
      </c>
    </row>
    <row r="460" spans="2:35" s="2" customFormat="1" ht="18" customHeight="1" x14ac:dyDescent="0.2">
      <c r="B460" s="62">
        <v>1</v>
      </c>
      <c r="C460" s="31" t="s">
        <v>904</v>
      </c>
      <c r="D460" s="62"/>
      <c r="E460" s="62"/>
      <c r="F460" s="62"/>
      <c r="G460" s="62"/>
      <c r="H460" s="62"/>
      <c r="I460" s="62"/>
      <c r="J460" s="62"/>
      <c r="K460" s="62"/>
      <c r="L460" s="62"/>
      <c r="M460" s="143"/>
      <c r="N460" s="143">
        <v>1</v>
      </c>
      <c r="O460" s="62"/>
      <c r="P460" s="62"/>
      <c r="Q460" s="62"/>
      <c r="R460" s="62"/>
      <c r="S460" s="62">
        <v>1</v>
      </c>
      <c r="T460" s="62"/>
      <c r="U460" s="62"/>
      <c r="V460" s="183">
        <v>42278</v>
      </c>
      <c r="W460" s="183"/>
      <c r="X460" s="65" t="s">
        <v>841</v>
      </c>
      <c r="Y460" s="65" t="s">
        <v>1600</v>
      </c>
      <c r="Z460" s="65" t="s">
        <v>842</v>
      </c>
      <c r="AA460" s="65" t="s">
        <v>1735</v>
      </c>
      <c r="AB460" s="25" t="s">
        <v>4</v>
      </c>
      <c r="AC460" s="25" t="s">
        <v>1026</v>
      </c>
      <c r="AD460" s="25"/>
      <c r="AE460" s="25"/>
      <c r="AF460" s="20"/>
      <c r="AG460" s="20"/>
      <c r="AH460" s="20"/>
      <c r="AI460" s="20"/>
    </row>
    <row r="461" spans="2:35" s="2" customFormat="1" ht="18" customHeight="1" x14ac:dyDescent="0.2">
      <c r="B461" s="62"/>
      <c r="C461" s="62">
        <v>1</v>
      </c>
      <c r="D461" s="62">
        <v>1</v>
      </c>
      <c r="E461" s="62">
        <v>1</v>
      </c>
      <c r="F461" s="62"/>
      <c r="G461" s="62"/>
      <c r="H461" s="62"/>
      <c r="I461" s="62"/>
      <c r="J461" s="62"/>
      <c r="K461" s="62"/>
      <c r="L461" s="62"/>
      <c r="M461" s="143"/>
      <c r="N461" s="143"/>
      <c r="O461" s="62"/>
      <c r="P461" s="62">
        <v>1</v>
      </c>
      <c r="Q461" s="62">
        <v>1</v>
      </c>
      <c r="R461" s="62">
        <v>1</v>
      </c>
      <c r="S461" s="62"/>
      <c r="T461" s="62"/>
      <c r="U461" s="62"/>
      <c r="V461" s="183">
        <v>42278</v>
      </c>
      <c r="W461" s="183"/>
      <c r="X461" s="66" t="s">
        <v>843</v>
      </c>
      <c r="Y461" s="66" t="s">
        <v>1599</v>
      </c>
      <c r="Z461" s="66" t="s">
        <v>844</v>
      </c>
      <c r="AA461" s="66" t="s">
        <v>1735</v>
      </c>
      <c r="AB461" s="59" t="s">
        <v>4</v>
      </c>
      <c r="AC461" s="59" t="s">
        <v>1026</v>
      </c>
      <c r="AD461" s="59" t="s">
        <v>7</v>
      </c>
      <c r="AE461" s="59">
        <v>6</v>
      </c>
      <c r="AF461" s="3">
        <v>5.76</v>
      </c>
      <c r="AG461" s="3">
        <v>6.3</v>
      </c>
      <c r="AH461" s="3">
        <v>5</v>
      </c>
      <c r="AI461" s="3">
        <v>8</v>
      </c>
    </row>
    <row r="462" spans="2:35" s="2" customFormat="1" ht="18" customHeight="1" x14ac:dyDescent="0.2">
      <c r="B462" s="62"/>
      <c r="C462" s="62">
        <v>1</v>
      </c>
      <c r="D462" s="62">
        <v>1</v>
      </c>
      <c r="E462" s="62">
        <v>1</v>
      </c>
      <c r="F462" s="62"/>
      <c r="G462" s="62"/>
      <c r="H462" s="62"/>
      <c r="I462" s="62"/>
      <c r="J462" s="62"/>
      <c r="K462" s="62"/>
      <c r="L462" s="62"/>
      <c r="M462" s="143"/>
      <c r="N462" s="143"/>
      <c r="O462" s="62"/>
      <c r="P462" s="62">
        <v>1</v>
      </c>
      <c r="Q462" s="62">
        <v>1</v>
      </c>
      <c r="R462" s="62">
        <v>1</v>
      </c>
      <c r="S462" s="62"/>
      <c r="T462" s="62"/>
      <c r="U462" s="62"/>
      <c r="V462" s="183">
        <v>42278</v>
      </c>
      <c r="W462" s="183"/>
      <c r="X462" s="66" t="s">
        <v>845</v>
      </c>
      <c r="Y462" s="66" t="s">
        <v>1601</v>
      </c>
      <c r="Z462" s="66" t="s">
        <v>846</v>
      </c>
      <c r="AA462" s="66" t="s">
        <v>1735</v>
      </c>
      <c r="AB462" s="59" t="s">
        <v>4</v>
      </c>
      <c r="AC462" s="59" t="s">
        <v>1026</v>
      </c>
      <c r="AD462" s="59" t="s">
        <v>11</v>
      </c>
      <c r="AE462" s="59">
        <v>20</v>
      </c>
      <c r="AF462" s="3">
        <v>19.2</v>
      </c>
      <c r="AG462" s="3">
        <v>21</v>
      </c>
      <c r="AH462" s="3">
        <v>17.600000000000001</v>
      </c>
      <c r="AI462" s="3">
        <v>25</v>
      </c>
    </row>
    <row r="463" spans="2:35" s="2" customFormat="1" ht="18" customHeight="1" x14ac:dyDescent="0.2">
      <c r="B463" s="62"/>
      <c r="C463" s="62">
        <v>1</v>
      </c>
      <c r="D463" s="62">
        <v>1</v>
      </c>
      <c r="E463" s="62">
        <v>1</v>
      </c>
      <c r="F463" s="62"/>
      <c r="G463" s="62"/>
      <c r="H463" s="62"/>
      <c r="I463" s="62"/>
      <c r="J463" s="62"/>
      <c r="K463" s="62"/>
      <c r="L463" s="62"/>
      <c r="M463" s="143"/>
      <c r="N463" s="143"/>
      <c r="O463" s="62"/>
      <c r="P463" s="62">
        <v>1</v>
      </c>
      <c r="Q463" s="62">
        <v>1</v>
      </c>
      <c r="R463" s="62">
        <v>1</v>
      </c>
      <c r="S463" s="62"/>
      <c r="T463" s="62"/>
      <c r="U463" s="62"/>
      <c r="V463" s="183">
        <v>42278</v>
      </c>
      <c r="W463" s="183"/>
      <c r="X463" s="66" t="s">
        <v>847</v>
      </c>
      <c r="Y463" s="66" t="s">
        <v>1602</v>
      </c>
      <c r="Z463" s="66" t="s">
        <v>848</v>
      </c>
      <c r="AA463" s="66" t="s">
        <v>1735</v>
      </c>
      <c r="AB463" s="59" t="s">
        <v>4</v>
      </c>
      <c r="AC463" s="59" t="s">
        <v>1026</v>
      </c>
      <c r="AD463" s="59" t="s">
        <v>7</v>
      </c>
      <c r="AE463" s="59">
        <v>6</v>
      </c>
      <c r="AF463" s="3">
        <v>5.76</v>
      </c>
      <c r="AG463" s="3">
        <v>6.3</v>
      </c>
      <c r="AH463" s="3">
        <v>5</v>
      </c>
      <c r="AI463" s="3">
        <v>8</v>
      </c>
    </row>
    <row r="464" spans="2:35" s="2" customFormat="1" ht="18" customHeight="1" x14ac:dyDescent="0.2">
      <c r="B464" s="62">
        <v>1</v>
      </c>
      <c r="C464" s="62">
        <v>1</v>
      </c>
      <c r="D464" s="62">
        <v>1</v>
      </c>
      <c r="E464" s="62"/>
      <c r="F464" s="62"/>
      <c r="G464" s="62"/>
      <c r="H464" s="62"/>
      <c r="I464" s="62">
        <v>1</v>
      </c>
      <c r="J464" s="62"/>
      <c r="K464" s="62"/>
      <c r="L464" s="62"/>
      <c r="M464" s="143"/>
      <c r="N464" s="143"/>
      <c r="O464" s="62">
        <v>1</v>
      </c>
      <c r="P464" s="62"/>
      <c r="Q464" s="62">
        <v>1</v>
      </c>
      <c r="R464" s="62">
        <v>1</v>
      </c>
      <c r="S464" s="62"/>
      <c r="T464" s="62">
        <v>1</v>
      </c>
      <c r="U464" s="62"/>
      <c r="V464" s="183">
        <v>42278</v>
      </c>
      <c r="W464" s="183"/>
      <c r="X464" s="88" t="s">
        <v>877</v>
      </c>
      <c r="Y464" s="88" t="s">
        <v>1603</v>
      </c>
      <c r="Z464" s="88" t="s">
        <v>878</v>
      </c>
      <c r="AA464" s="88" t="s">
        <v>1736</v>
      </c>
      <c r="AB464" s="33" t="s">
        <v>10</v>
      </c>
      <c r="AC464" s="33" t="s">
        <v>1110</v>
      </c>
      <c r="AD464" s="62" t="s">
        <v>1145</v>
      </c>
      <c r="AE464" s="62" t="s">
        <v>879</v>
      </c>
      <c r="AF464" s="108">
        <v>25</v>
      </c>
      <c r="AG464" s="108">
        <v>30.5</v>
      </c>
      <c r="AH464" s="108">
        <v>25</v>
      </c>
      <c r="AI464" s="108">
        <v>40</v>
      </c>
    </row>
    <row r="465" spans="2:35" s="2" customFormat="1" ht="18" customHeight="1" x14ac:dyDescent="0.2">
      <c r="B465" s="62">
        <v>1</v>
      </c>
      <c r="C465" s="62">
        <v>1</v>
      </c>
      <c r="D465" s="62">
        <v>1</v>
      </c>
      <c r="E465" s="62">
        <v>1</v>
      </c>
      <c r="F465" s="62"/>
      <c r="G465" s="62"/>
      <c r="H465" s="62"/>
      <c r="I465" s="62"/>
      <c r="J465" s="62"/>
      <c r="K465" s="62"/>
      <c r="L465" s="62"/>
      <c r="M465" s="143"/>
      <c r="N465" s="143">
        <v>1</v>
      </c>
      <c r="O465" s="62"/>
      <c r="P465" s="62"/>
      <c r="Q465" s="62">
        <v>1</v>
      </c>
      <c r="R465" s="62">
        <v>1</v>
      </c>
      <c r="S465" s="62">
        <v>1</v>
      </c>
      <c r="T465" s="62"/>
      <c r="U465" s="62"/>
      <c r="V465" s="183">
        <v>42278</v>
      </c>
      <c r="W465" s="183"/>
      <c r="X465" s="63" t="s">
        <v>849</v>
      </c>
      <c r="Y465" s="63" t="s">
        <v>1612</v>
      </c>
      <c r="Z465" s="63" t="s">
        <v>850</v>
      </c>
      <c r="AA465" s="63" t="s">
        <v>1736</v>
      </c>
      <c r="AB465" s="64" t="s">
        <v>10</v>
      </c>
      <c r="AC465" s="64" t="s">
        <v>1784</v>
      </c>
      <c r="AD465" s="64" t="s">
        <v>28</v>
      </c>
      <c r="AE465" s="64">
        <v>6</v>
      </c>
      <c r="AF465" s="55">
        <v>5.76</v>
      </c>
      <c r="AG465" s="55">
        <v>6.3</v>
      </c>
      <c r="AH465" s="55">
        <v>5</v>
      </c>
      <c r="AI465" s="55">
        <v>8</v>
      </c>
    </row>
    <row r="466" spans="2:35" s="2" customFormat="1" ht="18" customHeight="1" x14ac:dyDescent="0.2">
      <c r="B466" s="62">
        <v>1</v>
      </c>
      <c r="C466" s="62">
        <v>1</v>
      </c>
      <c r="D466" s="62">
        <v>1</v>
      </c>
      <c r="E466" s="62">
        <v>1</v>
      </c>
      <c r="F466" s="62"/>
      <c r="G466" s="62"/>
      <c r="H466" s="62"/>
      <c r="I466" s="62"/>
      <c r="J466" s="62"/>
      <c r="K466" s="62"/>
      <c r="L466" s="62"/>
      <c r="M466" s="143"/>
      <c r="N466" s="143">
        <v>1</v>
      </c>
      <c r="O466" s="62"/>
      <c r="P466" s="62"/>
      <c r="Q466" s="62">
        <v>1</v>
      </c>
      <c r="R466" s="62">
        <v>1</v>
      </c>
      <c r="S466" s="62">
        <v>1</v>
      </c>
      <c r="T466" s="62"/>
      <c r="U466" s="62"/>
      <c r="V466" s="183">
        <v>42278</v>
      </c>
      <c r="W466" s="183"/>
      <c r="X466" s="63" t="s">
        <v>851</v>
      </c>
      <c r="Y466" s="63" t="s">
        <v>1613</v>
      </c>
      <c r="Z466" s="63" t="s">
        <v>852</v>
      </c>
      <c r="AA466" s="63" t="s">
        <v>1736</v>
      </c>
      <c r="AB466" s="64" t="s">
        <v>10</v>
      </c>
      <c r="AC466" s="64" t="s">
        <v>1784</v>
      </c>
      <c r="AD466" s="64" t="s">
        <v>11</v>
      </c>
      <c r="AE466" s="64">
        <v>8</v>
      </c>
      <c r="AF466" s="55">
        <v>7.68</v>
      </c>
      <c r="AG466" s="55">
        <v>8.4</v>
      </c>
      <c r="AH466" s="55">
        <v>7.04</v>
      </c>
      <c r="AI466" s="55">
        <v>10</v>
      </c>
    </row>
    <row r="467" spans="2:35" s="2" customFormat="1" ht="18" customHeight="1" x14ac:dyDescent="0.2">
      <c r="B467" s="62">
        <v>1</v>
      </c>
      <c r="C467" s="31" t="s">
        <v>904</v>
      </c>
      <c r="D467" s="62"/>
      <c r="E467" s="62"/>
      <c r="F467" s="62"/>
      <c r="G467" s="62"/>
      <c r="H467" s="62"/>
      <c r="I467" s="62"/>
      <c r="J467" s="62"/>
      <c r="K467" s="62"/>
      <c r="L467" s="62"/>
      <c r="M467" s="143"/>
      <c r="N467" s="143">
        <v>1</v>
      </c>
      <c r="O467" s="62"/>
      <c r="P467" s="62"/>
      <c r="Q467" s="62"/>
      <c r="R467" s="62"/>
      <c r="S467" s="62">
        <v>1</v>
      </c>
      <c r="T467" s="62"/>
      <c r="U467" s="62"/>
      <c r="V467" s="183">
        <v>42278</v>
      </c>
      <c r="W467" s="183"/>
      <c r="X467" s="65" t="s">
        <v>853</v>
      </c>
      <c r="Y467" s="65" t="s">
        <v>1615</v>
      </c>
      <c r="Z467" s="65" t="s">
        <v>854</v>
      </c>
      <c r="AA467" s="65" t="s">
        <v>1735</v>
      </c>
      <c r="AB467" s="25" t="s">
        <v>33</v>
      </c>
      <c r="AC467" s="25" t="s">
        <v>1026</v>
      </c>
      <c r="AD467" s="25"/>
      <c r="AE467" s="25"/>
      <c r="AF467" s="20"/>
      <c r="AG467" s="20"/>
      <c r="AH467" s="20"/>
      <c r="AI467" s="20"/>
    </row>
    <row r="468" spans="2:35" s="2" customFormat="1" ht="18" customHeight="1" x14ac:dyDescent="0.2">
      <c r="B468" s="62"/>
      <c r="C468" s="62">
        <v>1</v>
      </c>
      <c r="D468" s="62">
        <v>1</v>
      </c>
      <c r="E468" s="62">
        <v>1</v>
      </c>
      <c r="F468" s="62"/>
      <c r="G468" s="62"/>
      <c r="H468" s="62"/>
      <c r="I468" s="62"/>
      <c r="J468" s="62"/>
      <c r="K468" s="62"/>
      <c r="L468" s="62"/>
      <c r="M468" s="143"/>
      <c r="N468" s="143"/>
      <c r="O468" s="62"/>
      <c r="P468" s="62">
        <v>1</v>
      </c>
      <c r="Q468" s="62">
        <v>1</v>
      </c>
      <c r="R468" s="62">
        <v>1</v>
      </c>
      <c r="S468" s="62"/>
      <c r="T468" s="62"/>
      <c r="U468" s="62"/>
      <c r="V468" s="183">
        <v>42278</v>
      </c>
      <c r="W468" s="183"/>
      <c r="X468" s="27" t="s">
        <v>855</v>
      </c>
      <c r="Y468" s="27" t="s">
        <v>1614</v>
      </c>
      <c r="Z468" s="27" t="s">
        <v>856</v>
      </c>
      <c r="AA468" s="27" t="s">
        <v>1735</v>
      </c>
      <c r="AB468" s="28" t="s">
        <v>33</v>
      </c>
      <c r="AC468" s="28" t="s">
        <v>1026</v>
      </c>
      <c r="AD468" s="28" t="s">
        <v>17</v>
      </c>
      <c r="AE468" s="28">
        <v>6</v>
      </c>
      <c r="AF468" s="4">
        <v>5.76</v>
      </c>
      <c r="AG468" s="4">
        <v>6.3</v>
      </c>
      <c r="AH468" s="4">
        <v>5</v>
      </c>
      <c r="AI468" s="4">
        <v>8</v>
      </c>
    </row>
    <row r="469" spans="2:35" s="2" customFormat="1" ht="18" customHeight="1" x14ac:dyDescent="0.2">
      <c r="B469" s="62"/>
      <c r="C469" s="62">
        <v>1</v>
      </c>
      <c r="D469" s="62">
        <v>1</v>
      </c>
      <c r="E469" s="62">
        <v>1</v>
      </c>
      <c r="F469" s="62"/>
      <c r="G469" s="62"/>
      <c r="H469" s="62"/>
      <c r="I469" s="62"/>
      <c r="J469" s="62"/>
      <c r="K469" s="62"/>
      <c r="L469" s="62"/>
      <c r="M469" s="143"/>
      <c r="N469" s="143"/>
      <c r="O469" s="62"/>
      <c r="P469" s="62">
        <v>1</v>
      </c>
      <c r="Q469" s="62">
        <v>1</v>
      </c>
      <c r="R469" s="62">
        <v>1</v>
      </c>
      <c r="S469" s="62"/>
      <c r="T469" s="62"/>
      <c r="U469" s="62"/>
      <c r="V469" s="183">
        <v>42278</v>
      </c>
      <c r="W469" s="183"/>
      <c r="X469" s="27" t="s">
        <v>857</v>
      </c>
      <c r="Y469" s="27" t="s">
        <v>1616</v>
      </c>
      <c r="Z469" s="27" t="s">
        <v>858</v>
      </c>
      <c r="AA469" s="27" t="s">
        <v>1735</v>
      </c>
      <c r="AB469" s="28" t="s">
        <v>33</v>
      </c>
      <c r="AC469" s="28" t="s">
        <v>1026</v>
      </c>
      <c r="AD469" s="28" t="s">
        <v>859</v>
      </c>
      <c r="AE469" s="28">
        <v>20</v>
      </c>
      <c r="AF469" s="4">
        <v>19.2</v>
      </c>
      <c r="AG469" s="4">
        <v>21</v>
      </c>
      <c r="AH469" s="4">
        <v>17.600000000000001</v>
      </c>
      <c r="AI469" s="4">
        <v>25</v>
      </c>
    </row>
    <row r="470" spans="2:35" s="105" customFormat="1" ht="18" customHeight="1" x14ac:dyDescent="0.2">
      <c r="B470" s="62">
        <v>1</v>
      </c>
      <c r="C470" s="62">
        <v>1</v>
      </c>
      <c r="D470" s="62">
        <v>1</v>
      </c>
      <c r="E470" s="62">
        <v>1</v>
      </c>
      <c r="F470" s="62"/>
      <c r="G470" s="62"/>
      <c r="H470" s="62"/>
      <c r="I470" s="62"/>
      <c r="J470" s="62"/>
      <c r="K470" s="62"/>
      <c r="L470" s="62"/>
      <c r="M470" s="143"/>
      <c r="N470" s="143">
        <v>1</v>
      </c>
      <c r="O470" s="62"/>
      <c r="P470" s="62"/>
      <c r="Q470" s="62">
        <v>1</v>
      </c>
      <c r="R470" s="62">
        <v>1</v>
      </c>
      <c r="S470" s="62">
        <v>1</v>
      </c>
      <c r="T470" s="62"/>
      <c r="U470" s="62"/>
      <c r="V470" s="183">
        <v>42278</v>
      </c>
      <c r="W470" s="183"/>
      <c r="X470" s="63" t="s">
        <v>860</v>
      </c>
      <c r="Y470" s="63" t="s">
        <v>1618</v>
      </c>
      <c r="Z470" s="63" t="s">
        <v>861</v>
      </c>
      <c r="AA470" s="63" t="s">
        <v>1735</v>
      </c>
      <c r="AB470" s="64" t="s">
        <v>4</v>
      </c>
      <c r="AC470" s="64" t="s">
        <v>1783</v>
      </c>
      <c r="AD470" s="64" t="s">
        <v>115</v>
      </c>
      <c r="AE470" s="64">
        <v>8</v>
      </c>
      <c r="AF470" s="55">
        <v>7.68</v>
      </c>
      <c r="AG470" s="55">
        <v>8.4</v>
      </c>
      <c r="AH470" s="55">
        <v>7.04</v>
      </c>
      <c r="AI470" s="55">
        <v>10</v>
      </c>
    </row>
    <row r="471" spans="2:35" s="2" customFormat="1" ht="18" customHeight="1" x14ac:dyDescent="0.2">
      <c r="B471" s="62">
        <v>1</v>
      </c>
      <c r="C471" s="62">
        <v>1</v>
      </c>
      <c r="D471" s="62">
        <v>1</v>
      </c>
      <c r="E471" s="62">
        <v>1</v>
      </c>
      <c r="F471" s="62"/>
      <c r="G471" s="62"/>
      <c r="H471" s="62"/>
      <c r="I471" s="62"/>
      <c r="J471" s="62"/>
      <c r="K471" s="62"/>
      <c r="L471" s="62"/>
      <c r="M471" s="143"/>
      <c r="N471" s="143">
        <v>1</v>
      </c>
      <c r="O471" s="62"/>
      <c r="P471" s="62"/>
      <c r="Q471" s="62">
        <v>1</v>
      </c>
      <c r="R471" s="62">
        <v>1</v>
      </c>
      <c r="S471" s="62">
        <v>1</v>
      </c>
      <c r="T471" s="62"/>
      <c r="U471" s="62"/>
      <c r="V471" s="183">
        <v>42278</v>
      </c>
      <c r="W471" s="183"/>
      <c r="X471" s="63" t="s">
        <v>862</v>
      </c>
      <c r="Y471" s="63" t="s">
        <v>1617</v>
      </c>
      <c r="Z471" s="63" t="s">
        <v>863</v>
      </c>
      <c r="AA471" s="63" t="s">
        <v>1737</v>
      </c>
      <c r="AB471" s="64" t="s">
        <v>18</v>
      </c>
      <c r="AC471" s="64" t="s">
        <v>1784</v>
      </c>
      <c r="AD471" s="64" t="s">
        <v>15</v>
      </c>
      <c r="AE471" s="64">
        <v>6</v>
      </c>
      <c r="AF471" s="5">
        <v>5.76</v>
      </c>
      <c r="AG471" s="5">
        <v>6.3</v>
      </c>
      <c r="AH471" s="5">
        <v>5</v>
      </c>
      <c r="AI471" s="5">
        <v>8</v>
      </c>
    </row>
    <row r="472" spans="2:35" s="2" customFormat="1" ht="18" customHeight="1" x14ac:dyDescent="0.2">
      <c r="B472" s="62">
        <v>1</v>
      </c>
      <c r="C472" s="62">
        <v>1</v>
      </c>
      <c r="D472" s="62">
        <v>1</v>
      </c>
      <c r="E472" s="62">
        <v>1</v>
      </c>
      <c r="F472" s="62"/>
      <c r="G472" s="62"/>
      <c r="H472" s="62"/>
      <c r="I472" s="62"/>
      <c r="J472" s="62"/>
      <c r="K472" s="62"/>
      <c r="L472" s="62"/>
      <c r="M472" s="143"/>
      <c r="N472" s="143">
        <v>1</v>
      </c>
      <c r="O472" s="62"/>
      <c r="P472" s="62"/>
      <c r="Q472" s="62">
        <v>1</v>
      </c>
      <c r="R472" s="62">
        <v>1</v>
      </c>
      <c r="S472" s="62">
        <v>1</v>
      </c>
      <c r="T472" s="62"/>
      <c r="U472" s="62"/>
      <c r="V472" s="183">
        <v>42278</v>
      </c>
      <c r="W472" s="183"/>
      <c r="X472" s="63" t="s">
        <v>864</v>
      </c>
      <c r="Y472" s="63" t="s">
        <v>1619</v>
      </c>
      <c r="Z472" s="63" t="s">
        <v>865</v>
      </c>
      <c r="AA472" s="63" t="s">
        <v>1737</v>
      </c>
      <c r="AB472" s="64" t="s">
        <v>18</v>
      </c>
      <c r="AC472" s="64" t="s">
        <v>1787</v>
      </c>
      <c r="AD472" s="64" t="s">
        <v>330</v>
      </c>
      <c r="AE472" s="64">
        <v>16</v>
      </c>
      <c r="AF472" s="5">
        <v>15.36</v>
      </c>
      <c r="AG472" s="5">
        <v>16.8</v>
      </c>
      <c r="AH472" s="5">
        <v>14.08</v>
      </c>
      <c r="AI472" s="5">
        <v>20.48</v>
      </c>
    </row>
    <row r="473" spans="2:35" s="6" customFormat="1" ht="18" customHeight="1" x14ac:dyDescent="0.2">
      <c r="B473" s="97"/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</row>
    <row r="474" spans="2:35" s="6" customFormat="1" ht="18" customHeight="1" thickBot="1" x14ac:dyDescent="0.25">
      <c r="B474" s="97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34"/>
      <c r="Y474" s="34"/>
      <c r="Z474" s="34"/>
      <c r="AA474" s="34"/>
      <c r="AB474" s="34"/>
      <c r="AC474" s="34"/>
      <c r="AD474" s="84"/>
      <c r="AE474" s="84"/>
      <c r="AF474" s="84"/>
      <c r="AG474" s="84"/>
      <c r="AH474" s="84"/>
      <c r="AI474" s="84"/>
    </row>
    <row r="475" spans="2:35" s="6" customFormat="1" ht="18" customHeight="1" thickBot="1" x14ac:dyDescent="0.25"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143"/>
      <c r="N475" s="143"/>
      <c r="O475" s="62"/>
      <c r="P475" s="62"/>
      <c r="Q475" s="62"/>
      <c r="R475" s="62"/>
      <c r="S475" s="62"/>
      <c r="T475" s="62"/>
      <c r="U475" s="62"/>
      <c r="V475" s="62"/>
      <c r="W475" s="57"/>
      <c r="X475" s="21" t="s">
        <v>1128</v>
      </c>
      <c r="Y475" s="21"/>
      <c r="Z475" s="35"/>
      <c r="AA475" s="35"/>
      <c r="AB475" s="35"/>
      <c r="AC475" s="35"/>
      <c r="AD475" s="115"/>
      <c r="AE475" s="35"/>
      <c r="AF475" s="114"/>
      <c r="AG475" s="114"/>
      <c r="AH475" s="114"/>
      <c r="AI475" s="116"/>
    </row>
    <row r="476" spans="2:35" s="2" customFormat="1" ht="30.75" thickBot="1" x14ac:dyDescent="0.25">
      <c r="B476" s="62">
        <v>1</v>
      </c>
      <c r="C476" s="31"/>
      <c r="D476" s="62"/>
      <c r="E476" s="62"/>
      <c r="F476" s="62"/>
      <c r="G476" s="62"/>
      <c r="H476" s="62"/>
      <c r="I476" s="62"/>
      <c r="J476" s="62"/>
      <c r="K476" s="62"/>
      <c r="L476" s="62"/>
      <c r="M476" s="143"/>
      <c r="N476" s="143">
        <v>1</v>
      </c>
      <c r="O476" s="62"/>
      <c r="P476" s="62"/>
      <c r="Q476" s="62"/>
      <c r="R476" s="62"/>
      <c r="S476" s="62"/>
      <c r="T476" s="62"/>
      <c r="U476" s="62"/>
      <c r="V476" s="183">
        <v>42644</v>
      </c>
      <c r="W476" s="184"/>
      <c r="X476" s="86" t="s">
        <v>1005</v>
      </c>
      <c r="Y476" s="94" t="s">
        <v>1691</v>
      </c>
      <c r="Z476" s="13" t="s">
        <v>1690</v>
      </c>
      <c r="AA476" s="13"/>
      <c r="AB476" s="13"/>
      <c r="AC476" s="73" t="s">
        <v>1105</v>
      </c>
      <c r="AD476" s="13"/>
      <c r="AE476" s="14" t="s">
        <v>1084</v>
      </c>
      <c r="AF476" s="425" t="s">
        <v>1085</v>
      </c>
      <c r="AG476" s="426"/>
      <c r="AH476" s="427" t="s">
        <v>1083</v>
      </c>
      <c r="AI476" s="428"/>
    </row>
    <row r="477" spans="2:35" s="6" customFormat="1" ht="18" customHeight="1" x14ac:dyDescent="0.2">
      <c r="B477" s="62"/>
      <c r="C477" s="62">
        <v>1</v>
      </c>
      <c r="D477" s="62"/>
      <c r="E477" s="62"/>
      <c r="F477" s="62"/>
      <c r="G477" s="62"/>
      <c r="H477" s="62"/>
      <c r="I477" s="62"/>
      <c r="J477" s="62">
        <v>1</v>
      </c>
      <c r="K477" s="62"/>
      <c r="L477" s="62"/>
      <c r="M477" s="143"/>
      <c r="N477" s="143"/>
      <c r="O477" s="62">
        <v>1</v>
      </c>
      <c r="P477" s="62">
        <v>1</v>
      </c>
      <c r="Q477" s="62"/>
      <c r="R477" s="62">
        <v>1</v>
      </c>
      <c r="S477" s="62"/>
      <c r="T477" s="62"/>
      <c r="U477" s="62"/>
      <c r="V477" s="183">
        <v>42278</v>
      </c>
      <c r="W477" s="185"/>
      <c r="X477" s="117" t="s">
        <v>985</v>
      </c>
      <c r="Y477" s="98" t="s">
        <v>1643</v>
      </c>
      <c r="Z477" s="99" t="s">
        <v>983</v>
      </c>
      <c r="AA477" s="99" t="s">
        <v>1736</v>
      </c>
      <c r="AB477" s="19" t="s">
        <v>14</v>
      </c>
      <c r="AC477" s="74" t="s">
        <v>1105</v>
      </c>
      <c r="AD477" s="118" t="s">
        <v>882</v>
      </c>
      <c r="AE477" s="15">
        <v>45</v>
      </c>
      <c r="AF477" s="429">
        <v>55</v>
      </c>
      <c r="AG477" s="430"/>
      <c r="AH477" s="429">
        <v>45</v>
      </c>
      <c r="AI477" s="430"/>
    </row>
    <row r="478" spans="2:35" s="6" customFormat="1" ht="18" customHeight="1" x14ac:dyDescent="0.2">
      <c r="B478" s="62"/>
      <c r="C478" s="62">
        <v>1</v>
      </c>
      <c r="D478" s="62"/>
      <c r="E478" s="62"/>
      <c r="F478" s="62"/>
      <c r="G478" s="62"/>
      <c r="H478" s="62"/>
      <c r="I478" s="62"/>
      <c r="J478" s="62">
        <v>1</v>
      </c>
      <c r="K478" s="62"/>
      <c r="L478" s="62"/>
      <c r="M478" s="143"/>
      <c r="N478" s="143"/>
      <c r="O478" s="62">
        <v>1</v>
      </c>
      <c r="P478" s="62">
        <v>1</v>
      </c>
      <c r="Q478" s="62"/>
      <c r="R478" s="62">
        <v>1</v>
      </c>
      <c r="S478" s="62"/>
      <c r="T478" s="62"/>
      <c r="U478" s="62"/>
      <c r="V478" s="183">
        <v>42278</v>
      </c>
      <c r="W478" s="186"/>
      <c r="X478" s="119" t="s">
        <v>996</v>
      </c>
      <c r="Y478" s="100" t="s">
        <v>1644</v>
      </c>
      <c r="Z478" s="101" t="s">
        <v>995</v>
      </c>
      <c r="AA478" s="101" t="s">
        <v>1737</v>
      </c>
      <c r="AB478" s="12" t="s">
        <v>25</v>
      </c>
      <c r="AC478" s="74" t="s">
        <v>1105</v>
      </c>
      <c r="AD478" s="118" t="s">
        <v>882</v>
      </c>
      <c r="AE478" s="12">
        <v>40</v>
      </c>
      <c r="AF478" s="453">
        <v>50</v>
      </c>
      <c r="AG478" s="454"/>
      <c r="AH478" s="453">
        <v>40</v>
      </c>
      <c r="AI478" s="454"/>
    </row>
    <row r="479" spans="2:35" s="6" customFormat="1" ht="18" customHeight="1" x14ac:dyDescent="0.2">
      <c r="B479" s="62"/>
      <c r="C479" s="62">
        <v>1</v>
      </c>
      <c r="D479" s="62"/>
      <c r="E479" s="62"/>
      <c r="F479" s="62"/>
      <c r="G479" s="62"/>
      <c r="H479" s="62"/>
      <c r="I479" s="62"/>
      <c r="J479" s="62">
        <v>1</v>
      </c>
      <c r="K479" s="62"/>
      <c r="L479" s="62"/>
      <c r="M479" s="143"/>
      <c r="N479" s="143"/>
      <c r="O479" s="62">
        <v>1</v>
      </c>
      <c r="P479" s="62">
        <v>1</v>
      </c>
      <c r="Q479" s="62"/>
      <c r="R479" s="62">
        <v>1</v>
      </c>
      <c r="S479" s="62"/>
      <c r="T479" s="62"/>
      <c r="U479" s="62"/>
      <c r="V479" s="183">
        <v>42278</v>
      </c>
      <c r="W479" s="186"/>
      <c r="X479" s="119" t="s">
        <v>986</v>
      </c>
      <c r="Y479" s="100" t="s">
        <v>1645</v>
      </c>
      <c r="Z479" s="96" t="s">
        <v>984</v>
      </c>
      <c r="AA479" s="96" t="s">
        <v>1735</v>
      </c>
      <c r="AB479" s="12" t="s">
        <v>33</v>
      </c>
      <c r="AC479" s="74" t="s">
        <v>1105</v>
      </c>
      <c r="AD479" s="118" t="s">
        <v>882</v>
      </c>
      <c r="AE479" s="12">
        <v>25</v>
      </c>
      <c r="AF479" s="453">
        <v>55</v>
      </c>
      <c r="AG479" s="454"/>
      <c r="AH479" s="453">
        <v>25</v>
      </c>
      <c r="AI479" s="454"/>
    </row>
    <row r="480" spans="2:35" s="6" customFormat="1" ht="18" customHeight="1" thickBot="1" x14ac:dyDescent="0.25">
      <c r="B480" s="62"/>
      <c r="C480" s="62">
        <v>1</v>
      </c>
      <c r="D480" s="62"/>
      <c r="E480" s="62"/>
      <c r="F480" s="62"/>
      <c r="G480" s="62"/>
      <c r="H480" s="62"/>
      <c r="I480" s="62"/>
      <c r="J480" s="62">
        <v>1</v>
      </c>
      <c r="K480" s="62"/>
      <c r="L480" s="62"/>
      <c r="M480" s="143"/>
      <c r="N480" s="143"/>
      <c r="O480" s="62">
        <v>1</v>
      </c>
      <c r="P480" s="62">
        <v>1</v>
      </c>
      <c r="Q480" s="62"/>
      <c r="R480" s="62">
        <v>1</v>
      </c>
      <c r="S480" s="62"/>
      <c r="T480" s="62"/>
      <c r="U480" s="62"/>
      <c r="V480" s="183">
        <v>42278</v>
      </c>
      <c r="W480" s="187"/>
      <c r="X480" s="120" t="s">
        <v>987</v>
      </c>
      <c r="Y480" s="102" t="s">
        <v>1687</v>
      </c>
      <c r="Z480" s="103" t="s">
        <v>997</v>
      </c>
      <c r="AA480" s="103" t="s">
        <v>1737</v>
      </c>
      <c r="AB480" s="16" t="s">
        <v>25</v>
      </c>
      <c r="AC480" s="75" t="s">
        <v>1105</v>
      </c>
      <c r="AD480" s="121" t="s">
        <v>882</v>
      </c>
      <c r="AE480" s="16">
        <v>42</v>
      </c>
      <c r="AF480" s="420">
        <v>51</v>
      </c>
      <c r="AG480" s="421"/>
      <c r="AH480" s="420">
        <v>42</v>
      </c>
      <c r="AI480" s="421"/>
    </row>
    <row r="481" spans="2:35" s="6" customFormat="1" ht="18" customHeight="1" thickBot="1" x14ac:dyDescent="0.25">
      <c r="B481" s="97"/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62"/>
      <c r="P481" s="57"/>
      <c r="Q481" s="57"/>
      <c r="R481" s="57"/>
      <c r="S481" s="97"/>
      <c r="T481" s="97"/>
      <c r="U481" s="97"/>
      <c r="V481" s="57"/>
      <c r="W481" s="57"/>
      <c r="X481" s="122"/>
      <c r="Y481" s="122"/>
      <c r="Z481" s="122"/>
      <c r="AA481" s="122"/>
      <c r="AB481" s="122"/>
      <c r="AC481" s="122"/>
      <c r="AD481" s="122"/>
      <c r="AE481" s="122"/>
      <c r="AF481" s="122"/>
      <c r="AG481" s="122"/>
      <c r="AH481" s="122"/>
      <c r="AI481" s="122"/>
    </row>
    <row r="482" spans="2:35" s="6" customFormat="1" ht="18" customHeight="1" thickBot="1" x14ac:dyDescent="0.25">
      <c r="B482" s="62">
        <v>1</v>
      </c>
      <c r="C482" s="62">
        <v>1</v>
      </c>
      <c r="D482" s="62"/>
      <c r="E482" s="62"/>
      <c r="F482" s="62"/>
      <c r="G482" s="62"/>
      <c r="H482" s="62"/>
      <c r="I482" s="62"/>
      <c r="J482" s="62">
        <v>1</v>
      </c>
      <c r="K482" s="62"/>
      <c r="L482" s="62"/>
      <c r="M482" s="143"/>
      <c r="N482" s="143">
        <v>1</v>
      </c>
      <c r="O482" s="62"/>
      <c r="P482" s="62"/>
      <c r="Q482" s="62"/>
      <c r="R482" s="62">
        <v>1</v>
      </c>
      <c r="S482" s="62"/>
      <c r="T482" s="62"/>
      <c r="U482" s="62"/>
      <c r="V482" s="183">
        <v>42644</v>
      </c>
      <c r="W482" s="184"/>
      <c r="X482" s="123" t="s">
        <v>1022</v>
      </c>
      <c r="Y482" s="104" t="s">
        <v>1688</v>
      </c>
      <c r="Z482" s="60" t="s">
        <v>1689</v>
      </c>
      <c r="AA482" s="60" t="s">
        <v>1737</v>
      </c>
      <c r="AB482" s="61" t="s">
        <v>25</v>
      </c>
      <c r="AC482" s="400" t="s">
        <v>1773</v>
      </c>
      <c r="AD482" s="124"/>
      <c r="AE482" s="70">
        <v>45</v>
      </c>
      <c r="AF482" s="449">
        <v>58</v>
      </c>
      <c r="AG482" s="450"/>
      <c r="AH482" s="451">
        <v>45</v>
      </c>
      <c r="AI482" s="452"/>
    </row>
    <row r="483" spans="2:35" s="6" customFormat="1" ht="18" customHeight="1" thickBot="1" x14ac:dyDescent="0.25">
      <c r="B483" s="62">
        <v>1</v>
      </c>
      <c r="C483" s="62">
        <v>1</v>
      </c>
      <c r="D483" s="62"/>
      <c r="E483" s="62"/>
      <c r="F483" s="62"/>
      <c r="G483" s="62"/>
      <c r="H483" s="62"/>
      <c r="I483" s="62"/>
      <c r="J483" s="62">
        <v>1</v>
      </c>
      <c r="K483" s="62"/>
      <c r="L483" s="62"/>
      <c r="M483" s="143"/>
      <c r="N483" s="143">
        <v>1</v>
      </c>
      <c r="O483" s="62"/>
      <c r="P483" s="62"/>
      <c r="Q483" s="62"/>
      <c r="R483" s="62"/>
      <c r="S483" s="62"/>
      <c r="T483" s="62"/>
      <c r="U483" s="62"/>
      <c r="V483" s="183">
        <v>42644</v>
      </c>
      <c r="W483" s="184"/>
      <c r="X483" s="123" t="s">
        <v>1022</v>
      </c>
      <c r="Y483" s="104" t="s">
        <v>1688</v>
      </c>
      <c r="Z483" s="60" t="s">
        <v>1762</v>
      </c>
      <c r="AA483" s="60" t="s">
        <v>1737</v>
      </c>
      <c r="AB483" s="61" t="s">
        <v>25</v>
      </c>
      <c r="AC483" s="400" t="s">
        <v>1773</v>
      </c>
      <c r="AD483" s="124"/>
      <c r="AE483" s="70">
        <v>45</v>
      </c>
      <c r="AF483" s="189">
        <v>58</v>
      </c>
      <c r="AG483" s="34"/>
      <c r="AH483" s="190">
        <v>45</v>
      </c>
      <c r="AI483" s="34"/>
    </row>
    <row r="484" spans="2:35" s="6" customFormat="1" ht="18" customHeight="1" thickBot="1" x14ac:dyDescent="0.25"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143"/>
      <c r="N484" s="143"/>
      <c r="O484" s="62"/>
      <c r="P484" s="62"/>
      <c r="Q484" s="62"/>
      <c r="R484" s="143"/>
      <c r="S484" s="62"/>
      <c r="T484" s="62"/>
      <c r="U484" s="62"/>
      <c r="V484" s="62"/>
      <c r="W484" s="57"/>
      <c r="X484" s="92" t="s">
        <v>1692</v>
      </c>
      <c r="Y484" s="92"/>
      <c r="Z484" s="36"/>
      <c r="AA484" s="36"/>
      <c r="AB484" s="36"/>
      <c r="AC484" s="36"/>
      <c r="AD484" s="115"/>
      <c r="AE484" s="115"/>
      <c r="AF484" s="126"/>
      <c r="AG484" s="126"/>
      <c r="AH484" s="126"/>
      <c r="AI484" s="116"/>
    </row>
    <row r="485" spans="2:35" s="58" customFormat="1" ht="18" customHeight="1" x14ac:dyDescent="0.2">
      <c r="B485" s="62">
        <v>1</v>
      </c>
      <c r="C485" s="62">
        <v>1</v>
      </c>
      <c r="D485" s="62"/>
      <c r="E485" s="62"/>
      <c r="F485" s="62"/>
      <c r="G485" s="62"/>
      <c r="H485" s="62"/>
      <c r="I485" s="62"/>
      <c r="J485" s="62"/>
      <c r="K485" s="62"/>
      <c r="L485" s="62"/>
      <c r="M485" s="143"/>
      <c r="N485" s="143"/>
      <c r="O485" s="62">
        <v>1</v>
      </c>
      <c r="P485" s="62"/>
      <c r="Q485" s="62"/>
      <c r="R485" s="143">
        <v>1</v>
      </c>
      <c r="S485" s="62"/>
      <c r="T485" s="62"/>
      <c r="U485" s="62">
        <v>1</v>
      </c>
      <c r="V485" s="183">
        <v>42856</v>
      </c>
      <c r="W485" s="184"/>
      <c r="X485" s="172" t="s">
        <v>1711</v>
      </c>
      <c r="Y485" s="127" t="s">
        <v>1712</v>
      </c>
      <c r="Z485" s="68" t="s">
        <v>1718</v>
      </c>
      <c r="AA485" s="177" t="s">
        <v>1735</v>
      </c>
      <c r="AB485" s="9" t="s">
        <v>33</v>
      </c>
      <c r="AC485" s="151" t="s">
        <v>1104</v>
      </c>
      <c r="AD485" s="128" t="s">
        <v>882</v>
      </c>
      <c r="AE485" s="168" t="s">
        <v>1740</v>
      </c>
      <c r="AF485" s="169">
        <v>25</v>
      </c>
      <c r="AG485" s="170">
        <v>60</v>
      </c>
      <c r="AH485" s="171">
        <v>25</v>
      </c>
      <c r="AI485" s="170">
        <v>60</v>
      </c>
    </row>
    <row r="486" spans="2:35" s="6" customFormat="1" ht="18" customHeight="1" x14ac:dyDescent="0.2">
      <c r="B486" s="62"/>
      <c r="C486" s="62">
        <v>1</v>
      </c>
      <c r="D486" s="62"/>
      <c r="E486" s="62"/>
      <c r="F486" s="62"/>
      <c r="G486" s="62"/>
      <c r="H486" s="62"/>
      <c r="I486" s="62"/>
      <c r="J486" s="62"/>
      <c r="K486" s="45"/>
      <c r="L486" s="62"/>
      <c r="M486" s="143"/>
      <c r="N486" s="143"/>
      <c r="O486" s="62">
        <v>1</v>
      </c>
      <c r="P486" s="62"/>
      <c r="Q486" s="62"/>
      <c r="R486" s="143">
        <v>1</v>
      </c>
      <c r="S486" s="62"/>
      <c r="T486" s="62"/>
      <c r="U486" s="45">
        <v>1</v>
      </c>
      <c r="V486" s="183">
        <v>42278</v>
      </c>
      <c r="W486" s="186"/>
      <c r="X486" s="173" t="s">
        <v>897</v>
      </c>
      <c r="Y486" s="127" t="s">
        <v>1646</v>
      </c>
      <c r="Z486" s="145" t="s">
        <v>1168</v>
      </c>
      <c r="AA486" s="145" t="s">
        <v>1737</v>
      </c>
      <c r="AB486" s="146" t="s">
        <v>25</v>
      </c>
      <c r="AC486" s="147" t="s">
        <v>1104</v>
      </c>
      <c r="AD486" s="128" t="s">
        <v>882</v>
      </c>
      <c r="AE486" s="162">
        <v>35</v>
      </c>
      <c r="AF486" s="441">
        <v>40</v>
      </c>
      <c r="AG486" s="442"/>
      <c r="AH486" s="441">
        <v>35</v>
      </c>
      <c r="AI486" s="442"/>
    </row>
    <row r="487" spans="2:35" s="6" customFormat="1" ht="18" customHeight="1" thickBot="1" x14ac:dyDescent="0.25">
      <c r="B487" s="33">
        <v>1</v>
      </c>
      <c r="C487" s="88"/>
      <c r="D487" s="24"/>
      <c r="E487" s="88"/>
      <c r="F487" s="88"/>
      <c r="G487" s="24"/>
      <c r="H487" s="24"/>
      <c r="I487" s="24"/>
      <c r="J487" s="24"/>
      <c r="K487" s="24"/>
      <c r="L487" s="24"/>
      <c r="M487" s="143"/>
      <c r="N487" s="62"/>
      <c r="O487" s="62">
        <v>1</v>
      </c>
      <c r="P487" s="62"/>
      <c r="Q487" s="62"/>
      <c r="R487" s="143">
        <v>1</v>
      </c>
      <c r="S487" s="88"/>
      <c r="T487" s="24"/>
      <c r="U487" s="62">
        <v>1</v>
      </c>
      <c r="V487" s="183">
        <v>42278</v>
      </c>
      <c r="W487" s="186"/>
      <c r="X487" s="174" t="s">
        <v>1706</v>
      </c>
      <c r="Y487" s="157" t="s">
        <v>1727</v>
      </c>
      <c r="Z487" s="154" t="s">
        <v>1707</v>
      </c>
      <c r="AA487" s="154" t="s">
        <v>1736</v>
      </c>
      <c r="AB487" s="87" t="s">
        <v>14</v>
      </c>
      <c r="AC487" s="163" t="s">
        <v>1104</v>
      </c>
      <c r="AD487" s="155"/>
      <c r="AE487" s="76" t="s">
        <v>1740</v>
      </c>
      <c r="AF487" s="447"/>
      <c r="AG487" s="448"/>
      <c r="AH487" s="164"/>
      <c r="AI487" s="165"/>
    </row>
    <row r="488" spans="2:35" s="6" customFormat="1" ht="18" customHeight="1" x14ac:dyDescent="0.2">
      <c r="B488" s="62"/>
      <c r="C488" s="62">
        <v>1</v>
      </c>
      <c r="D488" s="62"/>
      <c r="E488" s="62"/>
      <c r="F488" s="62"/>
      <c r="G488" s="62"/>
      <c r="H488" s="62"/>
      <c r="I488" s="62"/>
      <c r="J488" s="62"/>
      <c r="K488" s="45"/>
      <c r="L488" s="62"/>
      <c r="M488" s="143"/>
      <c r="N488" s="143"/>
      <c r="O488" s="62">
        <v>1</v>
      </c>
      <c r="P488" s="62"/>
      <c r="Q488" s="62"/>
      <c r="R488" s="143">
        <v>1</v>
      </c>
      <c r="S488" s="62"/>
      <c r="T488" s="62"/>
      <c r="U488" s="45">
        <v>1</v>
      </c>
      <c r="V488" s="183">
        <v>42278</v>
      </c>
      <c r="W488" s="186"/>
      <c r="X488" s="173" t="s">
        <v>898</v>
      </c>
      <c r="Y488" s="129" t="s">
        <v>1648</v>
      </c>
      <c r="Z488" s="132" t="s">
        <v>899</v>
      </c>
      <c r="AA488" s="132" t="s">
        <v>1736</v>
      </c>
      <c r="AB488" s="10" t="s">
        <v>14</v>
      </c>
      <c r="AC488" s="76" t="s">
        <v>1104</v>
      </c>
      <c r="AD488" s="131" t="s">
        <v>140</v>
      </c>
      <c r="AE488" s="159">
        <v>43</v>
      </c>
      <c r="AF488" s="443">
        <v>60</v>
      </c>
      <c r="AG488" s="444"/>
      <c r="AH488" s="441">
        <v>43</v>
      </c>
      <c r="AI488" s="442"/>
    </row>
    <row r="489" spans="2:35" s="6" customFormat="1" ht="18" customHeight="1" x14ac:dyDescent="0.2">
      <c r="B489" s="62"/>
      <c r="C489" s="62">
        <v>1</v>
      </c>
      <c r="D489" s="62"/>
      <c r="E489" s="62"/>
      <c r="F489" s="62"/>
      <c r="G489" s="62"/>
      <c r="H489" s="62"/>
      <c r="I489" s="62"/>
      <c r="J489" s="62"/>
      <c r="K489" s="45"/>
      <c r="L489" s="62"/>
      <c r="M489" s="143"/>
      <c r="N489" s="143"/>
      <c r="O489" s="62">
        <v>1</v>
      </c>
      <c r="P489" s="62"/>
      <c r="Q489" s="62"/>
      <c r="R489" s="143">
        <v>1</v>
      </c>
      <c r="S489" s="62"/>
      <c r="T489" s="62"/>
      <c r="U489" s="45">
        <v>1</v>
      </c>
      <c r="V489" s="183">
        <v>42278</v>
      </c>
      <c r="W489" s="186"/>
      <c r="X489" s="173" t="s">
        <v>900</v>
      </c>
      <c r="Y489" s="129" t="s">
        <v>1649</v>
      </c>
      <c r="Z489" s="130" t="s">
        <v>901</v>
      </c>
      <c r="AA489" s="130" t="s">
        <v>1737</v>
      </c>
      <c r="AB489" s="10" t="s">
        <v>25</v>
      </c>
      <c r="AC489" s="76" t="s">
        <v>1104</v>
      </c>
      <c r="AD489" s="131" t="s">
        <v>140</v>
      </c>
      <c r="AE489" s="162">
        <v>25</v>
      </c>
      <c r="AF489" s="445">
        <v>40</v>
      </c>
      <c r="AG489" s="446"/>
      <c r="AH489" s="441">
        <v>25</v>
      </c>
      <c r="AI489" s="442"/>
    </row>
    <row r="490" spans="2:35" s="6" customFormat="1" ht="18" customHeight="1" thickBot="1" x14ac:dyDescent="0.25">
      <c r="B490" s="62"/>
      <c r="C490" s="62">
        <v>1</v>
      </c>
      <c r="D490" s="62"/>
      <c r="E490" s="62"/>
      <c r="F490" s="62"/>
      <c r="G490" s="62"/>
      <c r="H490" s="62">
        <v>1</v>
      </c>
      <c r="I490" s="62"/>
      <c r="J490" s="62"/>
      <c r="K490" s="45"/>
      <c r="L490" s="62"/>
      <c r="M490" s="143"/>
      <c r="N490" s="143"/>
      <c r="O490" s="62">
        <v>1</v>
      </c>
      <c r="P490" s="62"/>
      <c r="Q490" s="62"/>
      <c r="R490" s="143">
        <v>1</v>
      </c>
      <c r="S490" s="62"/>
      <c r="T490" s="62">
        <v>1</v>
      </c>
      <c r="U490" s="45"/>
      <c r="V490" s="183">
        <v>42278</v>
      </c>
      <c r="W490" s="187"/>
      <c r="X490" s="175" t="s">
        <v>902</v>
      </c>
      <c r="Y490" s="133" t="s">
        <v>1650</v>
      </c>
      <c r="Z490" s="134" t="s">
        <v>1751</v>
      </c>
      <c r="AA490" s="134" t="s">
        <v>1735</v>
      </c>
      <c r="AB490" s="79" t="s">
        <v>33</v>
      </c>
      <c r="AC490" s="77" t="s">
        <v>1104</v>
      </c>
      <c r="AD490" s="135" t="s">
        <v>140</v>
      </c>
      <c r="AE490" s="158">
        <v>25</v>
      </c>
      <c r="AF490" s="437">
        <v>40</v>
      </c>
      <c r="AG490" s="438"/>
      <c r="AH490" s="439">
        <v>25</v>
      </c>
      <c r="AI490" s="440"/>
    </row>
    <row r="491" spans="2:35" s="6" customFormat="1" ht="18" customHeight="1" thickBot="1" x14ac:dyDescent="0.25">
      <c r="B491" s="57"/>
      <c r="C491" s="57"/>
      <c r="D491" s="57"/>
      <c r="E491" s="57"/>
      <c r="F491" s="57"/>
      <c r="G491" s="57"/>
      <c r="H491" s="57"/>
      <c r="I491" s="57"/>
      <c r="J491" s="57"/>
      <c r="L491" s="57"/>
      <c r="M491" s="57"/>
      <c r="N491" s="57"/>
      <c r="O491" s="57"/>
      <c r="P491" s="57"/>
      <c r="Q491" s="57"/>
      <c r="R491" s="57"/>
      <c r="S491" s="57"/>
      <c r="T491" s="57"/>
      <c r="V491" s="184"/>
      <c r="W491" s="184"/>
      <c r="X491" s="92" t="s">
        <v>1788</v>
      </c>
      <c r="Y491" s="129"/>
      <c r="Z491" s="130"/>
      <c r="AA491" s="130"/>
      <c r="AB491" s="10"/>
      <c r="AC491" s="76"/>
      <c r="AD491" s="131"/>
      <c r="AE491" s="162"/>
      <c r="AF491" s="373"/>
      <c r="AG491" s="374"/>
      <c r="AH491" s="371"/>
      <c r="AI491" s="372"/>
    </row>
    <row r="492" spans="2:35" s="6" customFormat="1" ht="18" customHeight="1" thickBot="1" x14ac:dyDescent="0.25">
      <c r="B492" s="57"/>
      <c r="C492" s="57"/>
      <c r="D492" s="57"/>
      <c r="E492" s="57"/>
      <c r="F492" s="57"/>
      <c r="G492" s="57"/>
      <c r="H492" s="57"/>
      <c r="I492" s="57"/>
      <c r="J492" s="57"/>
      <c r="L492" s="57"/>
      <c r="M492" s="57"/>
      <c r="N492" s="57"/>
      <c r="O492" s="57"/>
      <c r="P492" s="57"/>
      <c r="Q492" s="57"/>
      <c r="R492" s="57"/>
      <c r="S492" s="57"/>
      <c r="T492" s="57"/>
      <c r="V492" s="57"/>
      <c r="X492" s="133" t="s">
        <v>1790</v>
      </c>
      <c r="Y492" s="134" t="s">
        <v>1791</v>
      </c>
      <c r="Z492" s="175" t="s">
        <v>1789</v>
      </c>
      <c r="AA492" s="134" t="s">
        <v>1736</v>
      </c>
      <c r="AB492" s="79" t="s">
        <v>25</v>
      </c>
      <c r="AC492" s="375" t="s">
        <v>1792</v>
      </c>
      <c r="AD492" s="135"/>
      <c r="AE492" s="158"/>
      <c r="AF492" s="367">
        <v>35</v>
      </c>
      <c r="AG492" s="368">
        <v>63</v>
      </c>
      <c r="AH492" s="369"/>
      <c r="AI492" s="370"/>
    </row>
    <row r="493" spans="2:35" s="6" customFormat="1" ht="15" thickBot="1" x14ac:dyDescent="0.25">
      <c r="D493" s="58"/>
      <c r="H493" s="58"/>
      <c r="T493" s="58"/>
      <c r="X493" s="136"/>
      <c r="Y493" s="34"/>
      <c r="Z493" s="34"/>
      <c r="AA493" s="34"/>
      <c r="AB493" s="34"/>
      <c r="AC493" s="34"/>
      <c r="AD493" s="17"/>
      <c r="AE493" s="57"/>
      <c r="AF493" s="113"/>
      <c r="AG493" s="113"/>
      <c r="AH493" s="113"/>
      <c r="AI493" s="113"/>
    </row>
    <row r="494" spans="2:35" s="6" customFormat="1" ht="18" customHeight="1" thickBot="1" x14ac:dyDescent="0.25">
      <c r="D494" s="58"/>
      <c r="X494" s="7"/>
      <c r="Y494" s="7"/>
      <c r="Z494" s="8" t="s">
        <v>1742</v>
      </c>
      <c r="AA494" s="8"/>
      <c r="AB494" s="11"/>
      <c r="AC494" s="78"/>
      <c r="AD494" s="78"/>
      <c r="AE494" s="78"/>
      <c r="AF494" s="80"/>
      <c r="AG494" s="82"/>
      <c r="AH494" s="81"/>
      <c r="AI494" s="82"/>
    </row>
    <row r="495" spans="2:35" s="6" customFormat="1" ht="18" customHeight="1" x14ac:dyDescent="0.2">
      <c r="B495" s="33">
        <v>1</v>
      </c>
      <c r="C495" s="88"/>
      <c r="D495" s="24"/>
      <c r="E495" s="88"/>
      <c r="F495" s="88"/>
      <c r="G495" s="88"/>
      <c r="H495" s="160"/>
      <c r="I495" s="137"/>
      <c r="J495" s="88"/>
      <c r="K495" s="88"/>
      <c r="L495" s="88"/>
      <c r="M495" s="33">
        <v>1</v>
      </c>
      <c r="N495" s="33"/>
      <c r="O495" s="62">
        <v>1</v>
      </c>
      <c r="P495" s="62"/>
      <c r="Q495" s="62"/>
      <c r="R495" s="143"/>
      <c r="S495" s="88"/>
      <c r="T495" s="160"/>
      <c r="U495" s="88"/>
      <c r="V495" s="183">
        <v>42278</v>
      </c>
      <c r="W495" s="186"/>
      <c r="X495" s="173" t="s">
        <v>1746</v>
      </c>
      <c r="Y495" s="157" t="s">
        <v>1747</v>
      </c>
      <c r="Z495" s="153" t="s">
        <v>1743</v>
      </c>
      <c r="AA495" s="153"/>
      <c r="AB495" s="87"/>
      <c r="AC495" s="76" t="s">
        <v>951</v>
      </c>
      <c r="AD495" s="18"/>
      <c r="AE495" s="147"/>
      <c r="AF495" s="433"/>
      <c r="AG495" s="434"/>
      <c r="AH495" s="435"/>
      <c r="AI495" s="436"/>
    </row>
    <row r="496" spans="2:35" s="6" customFormat="1" ht="18" customHeight="1" thickBot="1" x14ac:dyDescent="0.25">
      <c r="B496" s="33">
        <v>1</v>
      </c>
      <c r="C496" s="88"/>
      <c r="D496" s="24"/>
      <c r="E496" s="88"/>
      <c r="F496" s="88"/>
      <c r="G496" s="88"/>
      <c r="H496" s="33">
        <v>1</v>
      </c>
      <c r="I496" s="88"/>
      <c r="J496" s="88"/>
      <c r="K496" s="88"/>
      <c r="L496" s="88"/>
      <c r="M496" s="33">
        <v>1</v>
      </c>
      <c r="N496" s="33"/>
      <c r="O496" s="62">
        <v>1</v>
      </c>
      <c r="P496" s="62"/>
      <c r="Q496" s="62">
        <v>1</v>
      </c>
      <c r="R496" s="143">
        <v>1</v>
      </c>
      <c r="S496" s="88"/>
      <c r="T496" s="156">
        <v>1</v>
      </c>
      <c r="U496" s="88"/>
      <c r="V496" s="183">
        <v>42278</v>
      </c>
      <c r="W496" s="185"/>
      <c r="X496" s="176" t="s">
        <v>1013</v>
      </c>
      <c r="Y496" s="161" t="s">
        <v>1651</v>
      </c>
      <c r="Z496" s="153" t="s">
        <v>1720</v>
      </c>
      <c r="AA496" s="153"/>
      <c r="AB496" s="87" t="s">
        <v>1721</v>
      </c>
      <c r="AC496" s="76" t="s">
        <v>951</v>
      </c>
      <c r="AD496" s="191"/>
      <c r="AE496" s="166"/>
      <c r="AF496" s="433"/>
      <c r="AG496" s="434"/>
      <c r="AH496" s="433"/>
      <c r="AI496" s="434"/>
    </row>
    <row r="497" spans="2:35" s="6" customFormat="1" ht="18" customHeight="1" thickTop="1" thickBot="1" x14ac:dyDescent="0.25">
      <c r="B497" s="148">
        <f t="shared" ref="B497:U497" si="0">COUNTIF(B5:B496,1)</f>
        <v>315</v>
      </c>
      <c r="C497" s="148">
        <f t="shared" si="0"/>
        <v>410</v>
      </c>
      <c r="D497" s="148">
        <f t="shared" si="0"/>
        <v>400</v>
      </c>
      <c r="E497" s="148">
        <f t="shared" si="0"/>
        <v>357</v>
      </c>
      <c r="F497" s="148">
        <f t="shared" si="0"/>
        <v>8</v>
      </c>
      <c r="G497" s="148">
        <f t="shared" si="0"/>
        <v>2</v>
      </c>
      <c r="H497" s="148">
        <f t="shared" si="0"/>
        <v>24</v>
      </c>
      <c r="I497" s="148">
        <f t="shared" si="0"/>
        <v>13</v>
      </c>
      <c r="J497" s="148">
        <f t="shared" si="0"/>
        <v>6</v>
      </c>
      <c r="K497" s="148">
        <f t="shared" si="0"/>
        <v>4</v>
      </c>
      <c r="L497" s="148">
        <f t="shared" si="0"/>
        <v>5</v>
      </c>
      <c r="M497" s="148">
        <f t="shared" si="0"/>
        <v>7</v>
      </c>
      <c r="N497" s="148">
        <f t="shared" si="0"/>
        <v>277</v>
      </c>
      <c r="O497" s="148">
        <f t="shared" si="0"/>
        <v>52</v>
      </c>
      <c r="P497" s="148">
        <f t="shared" si="0"/>
        <v>155</v>
      </c>
      <c r="Q497" s="148">
        <f t="shared" si="0"/>
        <v>402</v>
      </c>
      <c r="R497" s="148">
        <f t="shared" si="0"/>
        <v>418</v>
      </c>
      <c r="S497" s="148">
        <f t="shared" si="0"/>
        <v>276</v>
      </c>
      <c r="T497" s="148">
        <f t="shared" si="0"/>
        <v>35</v>
      </c>
      <c r="U497" s="148">
        <f t="shared" si="0"/>
        <v>5</v>
      </c>
      <c r="V497" s="148"/>
      <c r="W497" s="178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</row>
    <row r="498" spans="2:35" s="6" customFormat="1" x14ac:dyDescent="0.2">
      <c r="X498" s="34"/>
      <c r="Y498" s="34"/>
      <c r="Z498" s="34"/>
      <c r="AA498" s="34"/>
      <c r="AB498" s="34"/>
      <c r="AC498" s="34"/>
      <c r="AD498" s="17"/>
      <c r="AE498" s="57"/>
      <c r="AF498" s="113"/>
      <c r="AG498" s="113"/>
      <c r="AH498" s="113"/>
      <c r="AI498" s="113"/>
    </row>
    <row r="499" spans="2:35" s="6" customFormat="1" ht="15.75" x14ac:dyDescent="0.2">
      <c r="X499" s="138" t="s">
        <v>1131</v>
      </c>
      <c r="Y499" s="34"/>
      <c r="Z499" s="152" t="s">
        <v>1132</v>
      </c>
      <c r="AA499" s="152"/>
      <c r="AB499" s="34"/>
      <c r="AC499" s="34"/>
      <c r="AD499" s="17"/>
      <c r="AE499" s="57"/>
      <c r="AF499" s="113"/>
      <c r="AG499" s="113"/>
      <c r="AH499" s="113"/>
      <c r="AI499" s="113"/>
    </row>
    <row r="500" spans="2:35" s="6" customFormat="1" ht="15.75" x14ac:dyDescent="0.2">
      <c r="X500" s="138" t="s">
        <v>961</v>
      </c>
      <c r="Y500" s="138"/>
      <c r="Z500" s="89" t="s">
        <v>980</v>
      </c>
      <c r="AA500" s="89"/>
      <c r="AB500" s="34"/>
      <c r="AC500" s="34"/>
      <c r="AD500" s="17"/>
      <c r="AE500" s="57"/>
      <c r="AF500" s="113"/>
      <c r="AG500" s="113"/>
      <c r="AH500" s="113"/>
      <c r="AI500" s="113"/>
    </row>
    <row r="501" spans="2:35" s="6" customFormat="1" ht="15.75" x14ac:dyDescent="0.2">
      <c r="B501" s="139"/>
      <c r="C501" s="140" t="s">
        <v>1666</v>
      </c>
      <c r="D501" s="140"/>
      <c r="E501" s="140"/>
      <c r="X501" s="138" t="s">
        <v>962</v>
      </c>
      <c r="Y501" s="138"/>
      <c r="Z501" s="89" t="s">
        <v>981</v>
      </c>
      <c r="AA501" s="89"/>
      <c r="AB501" s="34"/>
      <c r="AC501" s="34"/>
      <c r="AD501" s="17"/>
      <c r="AE501" s="57"/>
      <c r="AF501" s="113"/>
      <c r="AG501" s="113"/>
      <c r="AH501" s="113"/>
      <c r="AI501" s="113"/>
    </row>
    <row r="502" spans="2:35" s="6" customFormat="1" ht="15" x14ac:dyDescent="0.2">
      <c r="B502" s="139"/>
      <c r="C502" s="140" t="s">
        <v>1669</v>
      </c>
      <c r="D502" s="140"/>
      <c r="E502" s="140"/>
      <c r="X502" s="141" t="s">
        <v>963</v>
      </c>
      <c r="Y502" s="141"/>
      <c r="Z502" s="89" t="s">
        <v>982</v>
      </c>
      <c r="AA502" s="89"/>
      <c r="AB502" s="34"/>
      <c r="AC502" s="34"/>
      <c r="AD502" s="17"/>
      <c r="AE502" s="57"/>
      <c r="AF502" s="113"/>
      <c r="AG502" s="113"/>
      <c r="AH502" s="113"/>
      <c r="AI502" s="113"/>
    </row>
    <row r="503" spans="2:35" s="6" customFormat="1" ht="15" x14ac:dyDescent="0.2">
      <c r="X503" s="142" t="s">
        <v>964</v>
      </c>
      <c r="Y503" s="142"/>
      <c r="Z503" s="89" t="s">
        <v>1129</v>
      </c>
      <c r="AA503" s="89"/>
      <c r="AB503" s="34"/>
      <c r="AC503" s="17"/>
      <c r="AD503" s="17"/>
      <c r="AE503" s="57"/>
      <c r="AF503" s="113"/>
      <c r="AG503" s="113"/>
      <c r="AH503" s="113"/>
      <c r="AI503" s="113"/>
    </row>
    <row r="504" spans="2:35" s="6" customFormat="1" ht="15" x14ac:dyDescent="0.2">
      <c r="X504" s="142" t="s">
        <v>965</v>
      </c>
      <c r="Y504" s="142"/>
      <c r="Z504" s="89" t="s">
        <v>1130</v>
      </c>
      <c r="AA504" s="89"/>
      <c r="AB504" s="34"/>
      <c r="AC504" s="17"/>
      <c r="AD504" s="17"/>
      <c r="AE504" s="57"/>
      <c r="AF504" s="113"/>
      <c r="AG504" s="113"/>
      <c r="AH504" s="113"/>
      <c r="AI504" s="113"/>
    </row>
    <row r="505" spans="2:35" s="6" customFormat="1" x14ac:dyDescent="0.2">
      <c r="Z505" s="58"/>
      <c r="AA505" s="58"/>
      <c r="AC505" s="58"/>
      <c r="AD505" s="58"/>
      <c r="AE505" s="97"/>
      <c r="AF505" s="125"/>
      <c r="AG505" s="125"/>
      <c r="AH505" s="125"/>
      <c r="AI505" s="125"/>
    </row>
    <row r="506" spans="2:35" s="6" customFormat="1" x14ac:dyDescent="0.2">
      <c r="Z506" s="58"/>
      <c r="AA506" s="58"/>
      <c r="AC506" s="58"/>
      <c r="AD506" s="58"/>
      <c r="AE506" s="97"/>
      <c r="AF506" s="125"/>
      <c r="AG506" s="125"/>
      <c r="AH506" s="125"/>
      <c r="AI506" s="125"/>
    </row>
    <row r="507" spans="2:35" s="6" customFormat="1" x14ac:dyDescent="0.2">
      <c r="Z507" s="58"/>
      <c r="AA507" s="58"/>
      <c r="AC507" s="58"/>
      <c r="AD507" s="58"/>
      <c r="AE507" s="97"/>
      <c r="AF507" s="125"/>
      <c r="AG507" s="125"/>
      <c r="AH507" s="125"/>
      <c r="AI507" s="125"/>
    </row>
    <row r="508" spans="2:35" s="6" customFormat="1" x14ac:dyDescent="0.2">
      <c r="Z508" s="58"/>
      <c r="AA508" s="58"/>
      <c r="AC508" s="58"/>
      <c r="AD508" s="58"/>
      <c r="AE508" s="97"/>
      <c r="AF508" s="125"/>
      <c r="AG508" s="125"/>
      <c r="AH508" s="125"/>
      <c r="AI508" s="125"/>
    </row>
    <row r="509" spans="2:35" s="6" customFormat="1" x14ac:dyDescent="0.2">
      <c r="Z509" s="58"/>
      <c r="AA509" s="58"/>
      <c r="AC509" s="58"/>
      <c r="AD509" s="58"/>
      <c r="AE509" s="97"/>
      <c r="AF509" s="125"/>
      <c r="AG509" s="125"/>
      <c r="AH509" s="125"/>
      <c r="AI509" s="125"/>
    </row>
    <row r="510" spans="2:35" s="6" customFormat="1" x14ac:dyDescent="0.2">
      <c r="Z510" s="58"/>
      <c r="AA510" s="58"/>
      <c r="AC510" s="58"/>
      <c r="AD510" s="58"/>
      <c r="AE510" s="97"/>
      <c r="AF510" s="125"/>
      <c r="AG510" s="125"/>
      <c r="AH510" s="125"/>
      <c r="AI510" s="125"/>
    </row>
    <row r="511" spans="2:35" s="6" customFormat="1" x14ac:dyDescent="0.2">
      <c r="Z511" s="58"/>
      <c r="AA511" s="58"/>
      <c r="AC511" s="58"/>
      <c r="AD511" s="58"/>
      <c r="AE511" s="97"/>
      <c r="AF511" s="125"/>
      <c r="AG511" s="125"/>
      <c r="AH511" s="125"/>
      <c r="AI511" s="125"/>
    </row>
    <row r="512" spans="2:35" s="6" customFormat="1" x14ac:dyDescent="0.2">
      <c r="Z512" s="58"/>
      <c r="AA512" s="58"/>
      <c r="AC512" s="58"/>
      <c r="AD512" s="58"/>
      <c r="AE512" s="97"/>
      <c r="AF512" s="125"/>
      <c r="AG512" s="125"/>
      <c r="AH512" s="125"/>
      <c r="AI512" s="125"/>
    </row>
    <row r="513" spans="24:35" s="6" customFormat="1" x14ac:dyDescent="0.2">
      <c r="Z513" s="58"/>
      <c r="AA513" s="58"/>
      <c r="AC513" s="58"/>
      <c r="AD513" s="58"/>
      <c r="AE513" s="97"/>
      <c r="AF513" s="125"/>
      <c r="AG513" s="125"/>
      <c r="AH513" s="125"/>
      <c r="AI513" s="125"/>
    </row>
    <row r="514" spans="24:35" x14ac:dyDescent="0.2">
      <c r="X514" s="54"/>
      <c r="Y514" s="54"/>
      <c r="Z514" s="53"/>
      <c r="AA514" s="53"/>
    </row>
    <row r="515" spans="24:35" x14ac:dyDescent="0.2">
      <c r="X515" s="54"/>
      <c r="Y515" s="54"/>
      <c r="Z515" s="53"/>
      <c r="AA515" s="53"/>
    </row>
    <row r="516" spans="24:35" x14ac:dyDescent="0.2">
      <c r="X516" s="54"/>
      <c r="Y516" s="54"/>
      <c r="Z516" s="53"/>
      <c r="AA516" s="53"/>
    </row>
    <row r="517" spans="24:35" x14ac:dyDescent="0.2">
      <c r="X517" s="54"/>
      <c r="Y517" s="54"/>
      <c r="Z517" s="53"/>
      <c r="AA517" s="53"/>
    </row>
    <row r="518" spans="24:35" x14ac:dyDescent="0.2">
      <c r="X518" s="54"/>
      <c r="Y518" s="54"/>
      <c r="Z518" s="53"/>
      <c r="AA518" s="53"/>
    </row>
    <row r="519" spans="24:35" x14ac:dyDescent="0.2">
      <c r="X519" s="54"/>
      <c r="Y519" s="54"/>
      <c r="Z519" s="53"/>
      <c r="AA519" s="53"/>
    </row>
    <row r="520" spans="24:35" x14ac:dyDescent="0.2">
      <c r="X520" s="54"/>
      <c r="Y520" s="54"/>
      <c r="Z520" s="53"/>
      <c r="AA520" s="53"/>
    </row>
    <row r="521" spans="24:35" x14ac:dyDescent="0.2">
      <c r="X521" s="54"/>
      <c r="Y521" s="54"/>
      <c r="Z521" s="53"/>
      <c r="AA521" s="53"/>
    </row>
    <row r="522" spans="24:35" x14ac:dyDescent="0.2">
      <c r="X522" s="54"/>
      <c r="Y522" s="54"/>
      <c r="Z522" s="53"/>
      <c r="AA522" s="53"/>
    </row>
    <row r="523" spans="24:35" x14ac:dyDescent="0.2">
      <c r="X523" s="54"/>
      <c r="Y523" s="54"/>
      <c r="Z523" s="53"/>
      <c r="AA523" s="53"/>
    </row>
    <row r="524" spans="24:35" x14ac:dyDescent="0.2">
      <c r="X524" s="54"/>
      <c r="Y524" s="54"/>
      <c r="Z524" s="53"/>
      <c r="AA524" s="53"/>
    </row>
    <row r="525" spans="24:35" x14ac:dyDescent="0.2">
      <c r="X525" s="54"/>
      <c r="Y525" s="54"/>
      <c r="Z525" s="53"/>
      <c r="AA525" s="53"/>
    </row>
    <row r="526" spans="24:35" x14ac:dyDescent="0.2">
      <c r="X526" s="54"/>
      <c r="Y526" s="54"/>
      <c r="Z526" s="53"/>
      <c r="AA526" s="53"/>
    </row>
    <row r="527" spans="24:35" x14ac:dyDescent="0.2">
      <c r="X527" s="54"/>
      <c r="Y527" s="54"/>
      <c r="Z527" s="53"/>
      <c r="AA527" s="53"/>
    </row>
    <row r="528" spans="24:35" x14ac:dyDescent="0.2">
      <c r="X528" s="54"/>
      <c r="Y528" s="54"/>
      <c r="Z528" s="53"/>
      <c r="AA528" s="53"/>
    </row>
    <row r="529" spans="24:27" x14ac:dyDescent="0.2">
      <c r="X529" s="54"/>
      <c r="Y529" s="54"/>
      <c r="Z529" s="53"/>
      <c r="AA529" s="53"/>
    </row>
    <row r="530" spans="24:27" x14ac:dyDescent="0.2">
      <c r="X530" s="54"/>
      <c r="Y530" s="54"/>
      <c r="Z530" s="53"/>
      <c r="AA530" s="53"/>
    </row>
    <row r="531" spans="24:27" x14ac:dyDescent="0.2">
      <c r="X531" s="54"/>
      <c r="Y531" s="54"/>
      <c r="Z531" s="53"/>
      <c r="AA531" s="53"/>
    </row>
    <row r="532" spans="24:27" x14ac:dyDescent="0.2">
      <c r="X532" s="54"/>
      <c r="Y532" s="54"/>
      <c r="Z532" s="53"/>
      <c r="AA532" s="53"/>
    </row>
    <row r="533" spans="24:27" x14ac:dyDescent="0.2">
      <c r="X533" s="54"/>
      <c r="Y533" s="54"/>
      <c r="Z533" s="53"/>
      <c r="AA533" s="53"/>
    </row>
    <row r="534" spans="24:27" x14ac:dyDescent="0.2">
      <c r="X534" s="54"/>
      <c r="Y534" s="54"/>
      <c r="Z534" s="53"/>
      <c r="AA534" s="53"/>
    </row>
    <row r="535" spans="24:27" x14ac:dyDescent="0.2">
      <c r="X535" s="54"/>
      <c r="Y535" s="54"/>
      <c r="Z535" s="53"/>
      <c r="AA535" s="53"/>
    </row>
    <row r="536" spans="24:27" x14ac:dyDescent="0.2">
      <c r="X536" s="54"/>
      <c r="Y536" s="54"/>
      <c r="Z536" s="53"/>
      <c r="AA536" s="53"/>
    </row>
    <row r="537" spans="24:27" x14ac:dyDescent="0.2">
      <c r="X537" s="54"/>
      <c r="Y537" s="54"/>
      <c r="Z537" s="53"/>
      <c r="AA537" s="53"/>
    </row>
    <row r="538" spans="24:27" x14ac:dyDescent="0.2">
      <c r="X538" s="54"/>
      <c r="Y538" s="54"/>
      <c r="Z538" s="53"/>
      <c r="AA538" s="53"/>
    </row>
    <row r="539" spans="24:27" x14ac:dyDescent="0.2">
      <c r="X539" s="54"/>
      <c r="Y539" s="54"/>
      <c r="Z539" s="53"/>
      <c r="AA539" s="53"/>
    </row>
    <row r="540" spans="24:27" x14ac:dyDescent="0.2">
      <c r="X540" s="54"/>
      <c r="Y540" s="54"/>
      <c r="Z540" s="53"/>
      <c r="AA540" s="53"/>
    </row>
    <row r="541" spans="24:27" x14ac:dyDescent="0.2">
      <c r="X541" s="54"/>
      <c r="Y541" s="54"/>
      <c r="Z541" s="53"/>
      <c r="AA541" s="53"/>
    </row>
    <row r="542" spans="24:27" x14ac:dyDescent="0.2">
      <c r="X542" s="54"/>
      <c r="Y542" s="54"/>
      <c r="Z542" s="53"/>
      <c r="AA542" s="53"/>
    </row>
    <row r="543" spans="24:27" x14ac:dyDescent="0.2">
      <c r="X543" s="54"/>
      <c r="Y543" s="54"/>
      <c r="Z543" s="53"/>
      <c r="AA543" s="53"/>
    </row>
    <row r="544" spans="24:27" x14ac:dyDescent="0.2">
      <c r="X544" s="54"/>
      <c r="Y544" s="54"/>
      <c r="Z544" s="53"/>
      <c r="AA544" s="53"/>
    </row>
    <row r="545" spans="24:27" x14ac:dyDescent="0.2">
      <c r="X545" s="54"/>
      <c r="Y545" s="54"/>
      <c r="Z545" s="53"/>
      <c r="AA545" s="53"/>
    </row>
    <row r="546" spans="24:27" x14ac:dyDescent="0.2">
      <c r="X546" s="54"/>
      <c r="Y546" s="54"/>
      <c r="Z546" s="53"/>
      <c r="AA546" s="53"/>
    </row>
    <row r="547" spans="24:27" x14ac:dyDescent="0.2">
      <c r="X547" s="54"/>
      <c r="Y547" s="54"/>
      <c r="Z547" s="53"/>
      <c r="AA547" s="53"/>
    </row>
    <row r="548" spans="24:27" x14ac:dyDescent="0.2">
      <c r="X548" s="54"/>
      <c r="Y548" s="54"/>
      <c r="Z548" s="53"/>
      <c r="AA548" s="53"/>
    </row>
    <row r="549" spans="24:27" x14ac:dyDescent="0.2">
      <c r="X549" s="54"/>
      <c r="Y549" s="54"/>
      <c r="Z549" s="53"/>
      <c r="AA549" s="53"/>
    </row>
    <row r="550" spans="24:27" x14ac:dyDescent="0.2">
      <c r="X550" s="54"/>
      <c r="Y550" s="54"/>
      <c r="Z550" s="53"/>
      <c r="AA550" s="53"/>
    </row>
    <row r="551" spans="24:27" x14ac:dyDescent="0.2">
      <c r="X551" s="54"/>
      <c r="Y551" s="54"/>
      <c r="Z551" s="53"/>
      <c r="AA551" s="53"/>
    </row>
    <row r="552" spans="24:27" x14ac:dyDescent="0.2">
      <c r="X552" s="54"/>
      <c r="Y552" s="54"/>
      <c r="Z552" s="53"/>
      <c r="AA552" s="53"/>
    </row>
    <row r="553" spans="24:27" x14ac:dyDescent="0.2">
      <c r="X553" s="54"/>
      <c r="Y553" s="54"/>
      <c r="Z553" s="53"/>
      <c r="AA553" s="53"/>
    </row>
    <row r="554" spans="24:27" x14ac:dyDescent="0.2">
      <c r="X554" s="54"/>
      <c r="Y554" s="54"/>
      <c r="Z554" s="53"/>
      <c r="AA554" s="53"/>
    </row>
    <row r="555" spans="24:27" x14ac:dyDescent="0.2">
      <c r="X555" s="54"/>
      <c r="Y555" s="54"/>
      <c r="Z555" s="53"/>
      <c r="AA555" s="53"/>
    </row>
    <row r="556" spans="24:27" x14ac:dyDescent="0.2">
      <c r="X556" s="54"/>
      <c r="Y556" s="54"/>
      <c r="Z556" s="53"/>
      <c r="AA556" s="53"/>
    </row>
    <row r="557" spans="24:27" x14ac:dyDescent="0.2">
      <c r="X557" s="54"/>
      <c r="Y557" s="54"/>
      <c r="Z557" s="53"/>
      <c r="AA557" s="53"/>
    </row>
    <row r="558" spans="24:27" x14ac:dyDescent="0.2">
      <c r="X558" s="54"/>
      <c r="Y558" s="54"/>
      <c r="Z558" s="53"/>
      <c r="AA558" s="53"/>
    </row>
    <row r="559" spans="24:27" x14ac:dyDescent="0.2">
      <c r="X559" s="54"/>
      <c r="Y559" s="54"/>
      <c r="Z559" s="53"/>
      <c r="AA559" s="53"/>
    </row>
    <row r="560" spans="24:27" x14ac:dyDescent="0.2">
      <c r="X560" s="54"/>
      <c r="Y560" s="54"/>
      <c r="Z560" s="53"/>
      <c r="AA560" s="53"/>
    </row>
    <row r="561" spans="24:28" x14ac:dyDescent="0.2">
      <c r="X561" s="54"/>
      <c r="Y561" s="54"/>
      <c r="Z561" s="53"/>
      <c r="AA561" s="53"/>
    </row>
    <row r="562" spans="24:28" x14ac:dyDescent="0.2">
      <c r="X562" s="54"/>
      <c r="Y562" s="54"/>
      <c r="Z562" s="53"/>
      <c r="AA562" s="53"/>
    </row>
    <row r="563" spans="24:28" x14ac:dyDescent="0.2">
      <c r="X563" s="54"/>
      <c r="Y563" s="54"/>
      <c r="Z563" s="53"/>
      <c r="AA563" s="53"/>
    </row>
    <row r="564" spans="24:28" x14ac:dyDescent="0.2">
      <c r="X564" s="54"/>
      <c r="Y564" s="54"/>
      <c r="Z564" s="53"/>
      <c r="AA564" s="53"/>
    </row>
    <row r="565" spans="24:28" x14ac:dyDescent="0.2">
      <c r="X565" s="54"/>
      <c r="Y565" s="54"/>
      <c r="Z565" s="53"/>
      <c r="AA565" s="53"/>
    </row>
    <row r="566" spans="24:28" x14ac:dyDescent="0.2">
      <c r="X566" s="54"/>
      <c r="Y566" s="54"/>
      <c r="Z566" s="53"/>
      <c r="AA566" s="53"/>
    </row>
    <row r="567" spans="24:28" x14ac:dyDescent="0.2">
      <c r="X567" s="54"/>
      <c r="Y567" s="54"/>
      <c r="Z567" s="53"/>
      <c r="AA567" s="53"/>
    </row>
    <row r="568" spans="24:28" x14ac:dyDescent="0.2">
      <c r="X568" s="54"/>
      <c r="Y568" s="54"/>
      <c r="Z568" s="53"/>
      <c r="AA568" s="53"/>
    </row>
    <row r="569" spans="24:28" x14ac:dyDescent="0.2">
      <c r="X569" s="54"/>
      <c r="Y569" s="54"/>
      <c r="Z569" s="53"/>
      <c r="AA569" s="53"/>
    </row>
    <row r="570" spans="24:28" x14ac:dyDescent="0.2">
      <c r="X570" s="54"/>
      <c r="Y570" s="54"/>
      <c r="Z570" s="53"/>
      <c r="AA570" s="53"/>
    </row>
    <row r="571" spans="24:28" x14ac:dyDescent="0.2">
      <c r="X571" s="54"/>
      <c r="Y571" s="54"/>
      <c r="Z571" s="53"/>
      <c r="AA571" s="53"/>
    </row>
    <row r="572" spans="24:28" x14ac:dyDescent="0.2">
      <c r="X572" s="54"/>
      <c r="Y572" s="54"/>
      <c r="Z572" s="53"/>
      <c r="AA572" s="53"/>
    </row>
    <row r="573" spans="24:28" x14ac:dyDescent="0.2">
      <c r="X573" s="54"/>
      <c r="Y573" s="54"/>
      <c r="Z573" s="53"/>
      <c r="AA573" s="53"/>
    </row>
    <row r="574" spans="24:28" x14ac:dyDescent="0.2">
      <c r="X574" s="54"/>
      <c r="Y574" s="54"/>
      <c r="Z574" s="53"/>
      <c r="AA574" s="53"/>
    </row>
    <row r="575" spans="24:28" x14ac:dyDescent="0.2">
      <c r="X575" s="54"/>
      <c r="Y575" s="54"/>
      <c r="Z575" s="53"/>
      <c r="AA575" s="53"/>
    </row>
    <row r="576" spans="24:28" x14ac:dyDescent="0.2">
      <c r="X576" s="54"/>
      <c r="Y576" s="54"/>
      <c r="Z576" s="53"/>
      <c r="AA576" s="53"/>
      <c r="AB576" s="53"/>
    </row>
    <row r="577" spans="24:27" x14ac:dyDescent="0.2">
      <c r="X577" s="54"/>
      <c r="Y577" s="54"/>
      <c r="Z577" s="53"/>
      <c r="AA577" s="53"/>
    </row>
    <row r="578" spans="24:27" x14ac:dyDescent="0.2">
      <c r="X578" s="54"/>
      <c r="Y578" s="54"/>
      <c r="Z578" s="53"/>
      <c r="AA578" s="53"/>
    </row>
    <row r="579" spans="24:27" x14ac:dyDescent="0.2">
      <c r="X579" s="54"/>
      <c r="Y579" s="54"/>
      <c r="Z579" s="53"/>
      <c r="AA579" s="53"/>
    </row>
    <row r="580" spans="24:27" x14ac:dyDescent="0.2">
      <c r="X580" s="54"/>
      <c r="Y580" s="54"/>
      <c r="Z580" s="53"/>
      <c r="AA580" s="53"/>
    </row>
    <row r="581" spans="24:27" x14ac:dyDescent="0.2">
      <c r="X581" s="54"/>
      <c r="Y581" s="54"/>
      <c r="Z581" s="53"/>
      <c r="AA581" s="53"/>
    </row>
    <row r="582" spans="24:27" x14ac:dyDescent="0.2">
      <c r="X582" s="54"/>
      <c r="Y582" s="54"/>
      <c r="Z582" s="53"/>
      <c r="AA582" s="53"/>
    </row>
    <row r="583" spans="24:27" x14ac:dyDescent="0.2">
      <c r="X583" s="54"/>
      <c r="Y583" s="54"/>
      <c r="Z583" s="53"/>
      <c r="AA583" s="53"/>
    </row>
    <row r="584" spans="24:27" x14ac:dyDescent="0.2">
      <c r="X584" s="54"/>
      <c r="Y584" s="54"/>
      <c r="Z584" s="53"/>
      <c r="AA584" s="53"/>
    </row>
    <row r="585" spans="24:27" x14ac:dyDescent="0.2">
      <c r="X585" s="54"/>
      <c r="Y585" s="54"/>
      <c r="Z585" s="53"/>
      <c r="AA585" s="53"/>
    </row>
    <row r="586" spans="24:27" x14ac:dyDescent="0.2">
      <c r="X586" s="54"/>
      <c r="Y586" s="54"/>
      <c r="Z586" s="53"/>
      <c r="AA586" s="53"/>
    </row>
    <row r="587" spans="24:27" x14ac:dyDescent="0.2">
      <c r="X587" s="54"/>
      <c r="Y587" s="54"/>
      <c r="Z587" s="53"/>
      <c r="AA587" s="53"/>
    </row>
    <row r="588" spans="24:27" x14ac:dyDescent="0.2">
      <c r="X588" s="54"/>
      <c r="Y588" s="54"/>
      <c r="Z588" s="53"/>
      <c r="AA588" s="53"/>
    </row>
    <row r="589" spans="24:27" x14ac:dyDescent="0.2">
      <c r="X589" s="54"/>
      <c r="Y589" s="54"/>
      <c r="Z589" s="53"/>
      <c r="AA589" s="53"/>
    </row>
    <row r="590" spans="24:27" x14ac:dyDescent="0.2">
      <c r="X590" s="54"/>
      <c r="Y590" s="54"/>
      <c r="Z590" s="53"/>
      <c r="AA590" s="53"/>
    </row>
    <row r="591" spans="24:27" x14ac:dyDescent="0.2">
      <c r="X591" s="54"/>
      <c r="Y591" s="54"/>
      <c r="Z591" s="53"/>
      <c r="AA591" s="53"/>
    </row>
    <row r="592" spans="24:27" x14ac:dyDescent="0.2">
      <c r="X592" s="54"/>
      <c r="Y592" s="54"/>
      <c r="Z592" s="53"/>
      <c r="AA592" s="53"/>
    </row>
    <row r="593" spans="24:27" x14ac:dyDescent="0.2">
      <c r="X593" s="54"/>
      <c r="Y593" s="54"/>
      <c r="Z593" s="53"/>
      <c r="AA593" s="53"/>
    </row>
    <row r="594" spans="24:27" x14ac:dyDescent="0.2">
      <c r="X594" s="54"/>
      <c r="Y594" s="54"/>
      <c r="Z594" s="53"/>
      <c r="AA594" s="53"/>
    </row>
  </sheetData>
  <autoFilter ref="B2:AI472" xr:uid="{450510F5-4A22-47E9-9CE7-03C8D8A7AD13}">
    <filterColumn colId="30" showButton="0"/>
    <filterColumn colId="32" showButton="0"/>
  </autoFilter>
  <customSheetViews>
    <customSheetView guid="{D36219D0-A7BF-4FA8-8DD8-488F13E3673E}" scale="80" showPageBreaks="1" printArea="1" showAutoFilter="1" showRuler="0" topLeftCell="T1">
      <selection activeCell="X2" sqref="X2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"/>
      <headerFooter alignWithMargins="0">
        <oddHeader>&amp;C&amp;"Arial,Félkövér"&amp;12Kiadási pontok műszaki adatai</oddHeader>
        <oddFooter>&amp;C&amp;12&amp;P/&amp;N&amp;R&amp;12&amp;D</oddFooter>
      </headerFooter>
      <autoFilter ref="B2:AI472" xr:uid="{450510F5-4A22-47E9-9CE7-03C8D8A7AD13}">
        <filterColumn colId="30" showButton="0"/>
        <filterColumn colId="32" showButton="0"/>
      </autoFilter>
    </customSheetView>
    <customSheetView guid="{109BE2B1-8D9E-4048-9944-E8F028F424F1}" scale="70" showPageBreaks="1" fitToPage="1" printArea="1" showAutoFilter="1" showRuler="0">
      <pane xSplit="1" ySplit="2" topLeftCell="V84" activePane="bottomRight" state="frozen"/>
      <selection pane="bottomRight" activeCell="AH107" sqref="AH107"/>
      <pageMargins left="0.11811023622047245" right="3.937007874015748E-2" top="0.31496062992125984" bottom="0.47244094488188981" header="0" footer="0"/>
      <printOptions horizontalCentered="1" verticalCentered="1"/>
      <pageSetup paperSize="8" scale="34" fitToHeight="0" orientation="landscape" r:id="rId2"/>
      <headerFooter alignWithMargins="0">
        <oddHeader>&amp;C&amp;"Arial,Félkövér"&amp;12Kiadási pontok műszaki adatai</oddHeader>
        <oddFooter>&amp;C&amp;12&amp;P/&amp;N&amp;R&amp;12&amp;D</oddFooter>
      </headerFooter>
      <autoFilter ref="B2:CE470" xr:uid="{00000000-0000-0000-0000-000000000000}">
        <filterColumn colId="48" showButton="0"/>
        <filterColumn colId="50" showButton="0"/>
      </autoFilter>
    </customSheetView>
    <customSheetView guid="{22DCB34F-2C24-4230-98F6-DAF7677861F8}" scale="70" fitToPage="1" printArea="1" showAutoFilter="1" hiddenColumns="1" showRuler="0" topLeftCell="U1">
      <pane xSplit="3" ySplit="4" topLeftCell="Z59" activePane="bottomRight" state="frozen"/>
      <selection pane="bottomRight" activeCell="AB73" sqref="AB73"/>
      <pageMargins left="0.11811023622047245" right="3.937007874015748E-2" top="0.31496062992125984" bottom="0.47244094488188981" header="0" footer="0"/>
      <printOptions horizontalCentered="1" verticalCentered="1"/>
      <pageSetup paperSize="9" scale="18" fitToHeight="0" orientation="landscape" r:id="rId3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97310CF4-8226-4A1A-B74A-4157DE6ECEB4}" showPageBreaks="1" printArea="1" showAutoFilter="1" showRuler="0" topLeftCell="M476">
      <selection activeCell="R492" sqref="R492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4"/>
      <headerFooter alignWithMargins="0">
        <oddHeader>&amp;C&amp;"Arial,Félkövér"&amp;12Kiadási pontok műszaki adatai</oddHeader>
        <oddFooter>&amp;C&amp;12&amp;P/&amp;N&amp;R&amp;12&amp;D</oddFooter>
      </headerFooter>
      <autoFilter ref="B1:AT487" xr:uid="{00000000-0000-0000-0000-000000000000}"/>
    </customSheetView>
    <customSheetView guid="{99020D55-A078-4957-B519-EF419DDDC3CE}" scale="75" showPageBreaks="1" showAutoFilter="1" showRuler="0" topLeftCell="N1">
      <pane xSplit="3" ySplit="3" topLeftCell="AG5" activePane="bottomRight" state="frozen"/>
      <selection pane="bottomRight" activeCell="AS5" sqref="AS5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5"/>
      <headerFooter alignWithMargins="0">
        <oddHeader>&amp;C&amp;"Arial,Félkövér"&amp;12Kiadási pontok műszaki adatai</oddHeader>
        <oddFooter>&amp;C&amp;12&amp;P/&amp;N&amp;R&amp;12&amp;D</oddFooter>
      </headerFooter>
      <autoFilter ref="A4:AR508" xr:uid="{00000000-0000-0000-0000-000000000000}"/>
    </customSheetView>
    <customSheetView guid="{EAB0E31B-6637-4D4E-A1C4-84B123167B72}" scale="60" showAutoFilter="1" hiddenColumns="1" showRuler="0">
      <pane xSplit="2" ySplit="2" topLeftCell="M3" activePane="bottomRight" state="frozen"/>
      <selection pane="bottomRight" activeCell="AF4" sqref="AF4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6"/>
      <headerFooter alignWithMargins="0">
        <oddHeader>&amp;C&amp;"Arial,Félkövér"&amp;12Kiadási pontok műszaki adatai</oddHeader>
        <oddFooter>&amp;C&amp;12&amp;P/&amp;N&amp;R&amp;12&amp;D</oddFooter>
      </headerFooter>
      <autoFilter ref="J1:X484" xr:uid="{00000000-0000-0000-0000-000000000000}">
        <filterColumn colId="11" showButton="0"/>
        <filterColumn colId="13" showButton="0"/>
      </autoFilter>
    </customSheetView>
    <customSheetView guid="{2A64C2BC-53ED-460F-8F73-8F31D0C747C5}" scale="60" printArea="1" showAutoFilter="1" hiddenColumns="1" showRuler="0" topLeftCell="K1">
      <selection activeCell="O477" sqref="O477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7"/>
      <headerFooter alignWithMargins="0">
        <oddHeader>&amp;C&amp;"Arial,Félkövér"&amp;12Kiadási pontok műszaki adatai</oddHeader>
        <oddFooter>&amp;C&amp;12&amp;P/&amp;N&amp;R&amp;12&amp;D</oddFooter>
      </headerFooter>
      <autoFilter ref="A1:Z484" xr:uid="{00000000-0000-0000-0000-000000000000}">
        <filterColumn colId="15" showButton="0"/>
        <filterColumn colId="21" showButton="0"/>
        <filterColumn colId="23" showButton="0"/>
      </autoFilter>
    </customSheetView>
    <customSheetView guid="{D804A323-1934-42A5-ADE5-667998EEFD9B}" scale="70" showPageBreaks="1" printArea="1" showAutoFilter="1" hiddenColumns="1" showRuler="0" topLeftCell="L79">
      <selection activeCell="N88" sqref="N88"/>
      <pageMargins left="0.31496062992125984" right="0.23622047244094491" top="0.51" bottom="0.56000000000000005" header="0.35433070866141736" footer="0.35433070866141736"/>
      <printOptions horizontalCentered="1" verticalCentered="1"/>
      <pageSetup paperSize="9" scale="45" fitToHeight="5" orientation="portrait" r:id="rId8"/>
      <headerFooter alignWithMargins="0">
        <oddHeader>&amp;C&amp;"Arial,Félkövér"&amp;12Kiadási pontok műszaki adatai</oddHeader>
        <oddFooter>&amp;C&amp;12&amp;P/&amp;N&amp;R&amp;12 2010.12.23</oddFooter>
      </headerFooter>
      <autoFilter ref="A1:Z484" xr:uid="{00000000-0000-0000-0000-000000000000}">
        <filterColumn colId="14" showButton="0"/>
        <filterColumn colId="21" showButton="0"/>
        <filterColumn colId="23" showButton="0"/>
      </autoFilter>
    </customSheetView>
    <customSheetView guid="{E9FE6A6F-3618-4F0B-9595-2A4A0816C087}" scale="70" showPageBreaks="1" printArea="1" showAutoFilter="1" showRuler="0" topLeftCell="I37">
      <selection activeCell="N1" sqref="N1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9"/>
      <headerFooter alignWithMargins="0">
        <oddHeader>&amp;C&amp;"Arial,Félkövér"&amp;12Kiadási pontok műszaki adatai</oddHeader>
        <oddFooter>&amp;C&amp;12&amp;P/&amp;N&amp;R&amp;12 2012.04.20</oddFooter>
      </headerFooter>
      <autoFilter ref="A1:Y489" xr:uid="{00000000-0000-0000-0000-000000000000}">
        <filterColumn colId="14" showButton="0"/>
        <filterColumn colId="20" showButton="0"/>
        <filterColumn colId="22" showButton="0"/>
      </autoFilter>
    </customSheetView>
    <customSheetView guid="{4AAFD51F-A55D-4BD7-8E8E-8ADC9828244C}" scale="60" showPageBreaks="1" printArea="1" showAutoFilter="1">
      <pane ySplit="1" topLeftCell="A476" activePane="bottomLeft" state="frozen"/>
      <selection pane="bottomLeft" activeCell="F501" sqref="F501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0"/>
      <headerFooter alignWithMargins="0">
        <oddHeader>&amp;C&amp;"Arial,Félkövér"&amp;12Kiadási pontok műszaki adatai</oddHeader>
        <oddFooter>&amp;C&amp;12&amp;P/&amp;N&amp;R&amp;12 2010.12.23</oddFooter>
      </headerFooter>
      <autoFilter ref="A1:Y490" xr:uid="{00000000-0000-0000-0000-000000000000}">
        <filterColumn colId="14" showButton="0"/>
        <filterColumn colId="20" showButton="0"/>
        <filterColumn colId="22" showButton="0"/>
      </autoFilter>
    </customSheetView>
    <customSheetView guid="{8CF23890-B80D-43CE-AC47-A5A077AE53A3}" scale="75" showPageBreaks="1" printArea="1" showAutoFilter="1" hiddenRows="1" hiddenColumns="1" view="pageBreakPreview" topLeftCell="K1">
      <pane ySplit="1" topLeftCell="A2" activePane="bottomLeft" state="frozen"/>
      <selection pane="bottomLeft" activeCell="Z9" sqref="Z9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1"/>
      <headerFooter alignWithMargins="0">
        <oddHeader>&amp;C&amp;"Arial,Félkövér"&amp;12Kiadási pontok műszaki adatai</oddHeader>
        <oddFooter>&amp;C&amp;12&amp;P/&amp;N&amp;R&amp;12 2010.12.23</oddFooter>
      </headerFooter>
      <autoFilter ref="A1:Y489" xr:uid="{00000000-0000-0000-0000-000000000000}">
        <filterColumn colId="14" showButton="0"/>
        <filterColumn colId="20" showButton="0"/>
        <filterColumn colId="22" showButton="0"/>
      </autoFilter>
    </customSheetView>
    <customSheetView guid="{EC82EC42-76E0-4781-B877-13BB6D0777DF}" scale="80" showPageBreaks="1" printArea="1" showAutoFilter="1" hiddenColumns="1" showRuler="0" topLeftCell="K13">
      <selection activeCell="K37" sqref="A37:XFD37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2"/>
      <headerFooter alignWithMargins="0">
        <oddHeader>&amp;C&amp;"Arial,Félkövér"&amp;12Kiadási pontok műszaki adatai</oddHeader>
        <oddFooter>&amp;C&amp;12&amp;P/&amp;N&amp;R&amp;12&amp;D</oddFooter>
      </headerFooter>
      <autoFilter ref="A1:Z485" xr:uid="{00000000-0000-0000-0000-000000000000}">
        <filterColumn colId="14" showButton="0"/>
        <filterColumn colId="21" showButton="0"/>
        <filterColumn colId="23" showButton="0"/>
      </autoFilter>
    </customSheetView>
    <customSheetView guid="{D6E84AB2-3371-40A9-86DA-A7CB0C4470C3}" scale="60" showPageBreaks="1" printArea="1" showAutoFilter="1" hiddenColumns="1" showRuler="0" topLeftCell="K1">
      <selection activeCell="R480" sqref="R480:S480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3"/>
      <headerFooter alignWithMargins="0">
        <oddHeader>&amp;C&amp;"Arial,Félkövér"&amp;12Kiadási pontok műszaki adatai</oddHeader>
        <oddFooter>&amp;C&amp;12&amp;P/&amp;N&amp;R&amp;12&amp;D</oddFooter>
      </headerFooter>
      <autoFilter ref="A1:Z485" xr:uid="{00000000-0000-0000-0000-000000000000}">
        <filterColumn colId="15" showButton="0"/>
        <filterColumn colId="21" showButton="0"/>
        <filterColumn colId="23" showButton="0"/>
      </autoFilter>
    </customSheetView>
    <customSheetView guid="{8DC3BF2D-804D-41E7-9D94-D62D5D3A81A6}" scale="70" showPageBreaks="1" hiddenRows="1" hiddenColumns="1" showRuler="0" topLeftCell="A224">
      <selection activeCell="O40" sqref="O40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4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50921383-7DBA-4510-9D4A-313E4C433247}" scale="70" showPageBreaks="1" hiddenRows="1" hiddenColumns="1" showRuler="0" topLeftCell="K1">
      <pane ySplit="1" topLeftCell="A2" activePane="bottomLeft" state="frozen"/>
      <selection pane="bottomLeft" activeCell="AE9" sqref="AE9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5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5D3CE05E-E258-49BD-A56F-B41F6E2E1760}" scale="60" showPageBreaks="1" printArea="1" showAutoFilter="1" showRuler="0">
      <pane xSplit="1" ySplit="2" topLeftCell="K230" activePane="bottomRight" state="frozen"/>
      <selection pane="bottomRight" activeCell="T253" sqref="T253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16"/>
      <headerFooter alignWithMargins="0">
        <oddHeader>&amp;C&amp;"Arial,Félkövér"&amp;12Kiadási pontok műszaki adatai</oddHeader>
        <oddFooter>&amp;C&amp;12&amp;P/&amp;N&amp;R&amp;12&amp;D</oddFooter>
      </headerFooter>
      <autoFilter ref="A4:AW513" xr:uid="{00000000-0000-0000-0000-000000000000}"/>
    </customSheetView>
    <customSheetView guid="{B7F6F808-C796-4841-A128-909C4D10553C}" scale="60" showPageBreaks="1" printArea="1" showAutoFilter="1" hiddenColumns="1" showRuler="0" topLeftCell="T1">
      <pane ySplit="4" topLeftCell="A65" activePane="bottomLeft" state="frozen"/>
      <selection pane="bottomLeft" activeCell="AD81" sqref="AD81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7"/>
      <headerFooter alignWithMargins="0">
        <oddHeader>&amp;C&amp;"Arial,Félkövér"&amp;12Kiadási pontok műszaki adatai</oddHeader>
        <oddFooter>&amp;C&amp;12&amp;P/&amp;N&amp;R&amp;12&amp;D</oddFooter>
      </headerFooter>
      <autoFilter ref="A2:AY488" xr:uid="{00000000-0000-0000-0000-000000000000}">
        <filterColumn colId="36" showButton="0"/>
        <filterColumn colId="38" showButton="0"/>
      </autoFilter>
    </customSheetView>
    <customSheetView guid="{70379542-B2D6-40D2-80AE-F1B0F6194280}" scale="110" fitToPage="1" showAutoFilter="1" hiddenColumns="1" showRuler="0" topLeftCell="U1">
      <pane xSplit="3" ySplit="4" topLeftCell="AA451" activePane="bottomRight" state="frozen"/>
      <selection pane="bottomRight" activeCell="AD455" sqref="AD455"/>
      <pageMargins left="0.11811023622047245" right="3.937007874015748E-2" top="0.31496062992125984" bottom="0.47244094488188981" header="0" footer="0"/>
      <printOptions horizontalCentered="1" verticalCentered="1"/>
      <pageSetup paperSize="9" scale="18" fitToHeight="0" orientation="landscape" r:id="rId18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5EC924FF-8BC8-40AD-A319-4C9D91240D71}" scale="80" showPageBreaks="1" printArea="1" showAutoFilter="1" showRuler="0">
      <pane xSplit="3" ySplit="4" topLeftCell="AA365" activePane="bottomRight" state="frozen"/>
      <selection pane="bottomRight" activeCell="AG373" sqref="AG373"/>
      <pageMargins left="0.11811023622047245" right="3.937007874015748E-2" top="0.31496062992125984" bottom="0.47244094488188981" header="0" footer="0"/>
      <printOptions horizontalCentered="1" verticalCentered="1"/>
      <pageSetup paperSize="9" scale="32" fitToHeight="4" orientation="landscape" r:id="rId19"/>
      <headerFooter alignWithMargins="0">
        <oddHeader>&amp;C&amp;"Arial,Félkövér"&amp;12Kiadási pontok műszaki adatai</oddHeader>
        <oddFooter>&amp;C&amp;12&amp;P/&amp;N&amp;R&amp;12&amp;D</oddFooter>
      </headerFooter>
      <autoFilter ref="B2:CA470" xr:uid="{00000000-0000-0000-0000-000000000000}">
        <filterColumn colId="44" showButton="0"/>
        <filterColumn colId="46" showButton="0"/>
      </autoFilter>
    </customSheetView>
    <customSheetView guid="{9A544348-C62B-4C52-9881-7B81D8AABC20}" scale="85" showPageBreaks="1" fitToPage="1" printArea="1" showAutoFilter="1" showRuler="0">
      <pane xSplit="1" ySplit="3" topLeftCell="AB4" activePane="bottomRight" state="frozen"/>
      <selection pane="bottomRight" activeCell="AF10" sqref="AF10"/>
      <pageMargins left="0.11811023622047245" right="3.937007874015748E-2" top="0.31496062992125984" bottom="0.47244094488188981" header="0" footer="0"/>
      <printOptions horizontalCentered="1" verticalCentered="1"/>
      <pageSetup paperSize="8" scale="34" fitToHeight="0" orientation="landscape" r:id="rId20"/>
      <headerFooter alignWithMargins="0">
        <oddHeader>&amp;C&amp;"Arial,Félkövér"&amp;12Kiadási pontok műszaki adatai</oddHeader>
        <oddFooter>&amp;C&amp;12&amp;P/&amp;N&amp;R&amp;12&amp;D</oddFooter>
      </headerFooter>
      <autoFilter ref="B3:CE470" xr:uid="{00000000-0000-0000-0000-000000000000}">
        <filterColumn colId="48" showButton="0"/>
        <filterColumn colId="50" showButton="0"/>
      </autoFilter>
    </customSheetView>
    <customSheetView guid="{82F56373-E05D-41C7-B25F-5B0E512A2CDD}" scale="70" showPageBreaks="1" hiddenRows="1" hiddenColumns="1" showRuler="0">
      <pane xSplit="1" ySplit="2" topLeftCell="AA42" activePane="bottomRight" state="frozen"/>
      <selection pane="bottomRight" activeCell="AB46" sqref="AB46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21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C22417F1-0922-495C-826E-BDAEA7C2F5B1}" scale="70" showPageBreaks="1" hiddenRows="1" hiddenColumns="1" showRuler="0" topLeftCell="R286">
      <selection activeCell="AB372" sqref="AB372"/>
      <pageMargins left="0.31496062992125984" right="0.23622047244094491" top="0.9055118110236221" bottom="0.86614173228346458" header="0.35433070866141736" footer="0.35433070866141736"/>
      <printOptions horizontalCentered="1" verticalCentered="1"/>
      <pageSetup paperSize="9" scale="45" fitToHeight="5" orientation="landscape" r:id="rId22"/>
      <headerFooter alignWithMargins="0">
        <oddHeader>&amp;C&amp;"Arial,Félkövér"&amp;12Kiadási pontok műszaki adatai</oddHeader>
        <oddFooter>&amp;C&amp;12&amp;P/&amp;N&amp;R&amp;12&amp;D</oddFooter>
      </headerFooter>
    </customSheetView>
    <customSheetView guid="{E5AB5744-4C8A-40CE-9F0B-33627CEEF0B3}" scale="50" showPageBreaks="1" fitToPage="1" printArea="1" showAutoFilter="1" showRuler="0">
      <pane xSplit="1" ySplit="2" topLeftCell="T3" activePane="bottomRight" state="frozen"/>
      <selection pane="bottomRight" activeCell="AH22" sqref="AH22"/>
      <pageMargins left="0.11811023622047245" right="3.937007874015748E-2" top="0.31496062992125984" bottom="0.47244094488188981" header="0" footer="0"/>
      <printOptions horizontalCentered="1" verticalCentered="1"/>
      <pageSetup paperSize="8" scale="60" fitToHeight="0" orientation="landscape" r:id="rId23"/>
      <headerFooter alignWithMargins="0">
        <oddHeader>&amp;C&amp;"Arial,Félkövér"&amp;12Kiadási pontok műszaki adatai</oddHeader>
        <oddFooter>&amp;C&amp;12&amp;P/&amp;N&amp;R&amp;12&amp;D</oddFooter>
      </headerFooter>
      <autoFilter ref="B2:AI472" xr:uid="{00000000-0000-0000-0000-000000000000}">
        <filterColumn colId="30" showButton="0"/>
        <filterColumn colId="32" showButton="0"/>
      </autoFilter>
    </customSheetView>
  </customSheetViews>
  <mergeCells count="29">
    <mergeCell ref="AF482:AG482"/>
    <mergeCell ref="AH482:AI482"/>
    <mergeCell ref="AH478:AI478"/>
    <mergeCell ref="AH479:AI479"/>
    <mergeCell ref="AH480:AI480"/>
    <mergeCell ref="AF478:AG478"/>
    <mergeCell ref="AF479:AG479"/>
    <mergeCell ref="AF486:AG486"/>
    <mergeCell ref="AF488:AG488"/>
    <mergeCell ref="AF489:AG489"/>
    <mergeCell ref="AH486:AI486"/>
    <mergeCell ref="AH488:AI488"/>
    <mergeCell ref="AH489:AI489"/>
    <mergeCell ref="AF487:AG487"/>
    <mergeCell ref="AF495:AG495"/>
    <mergeCell ref="AH495:AI495"/>
    <mergeCell ref="AF490:AG490"/>
    <mergeCell ref="AF496:AG496"/>
    <mergeCell ref="AH496:AI496"/>
    <mergeCell ref="AH490:AI490"/>
    <mergeCell ref="AF480:AG480"/>
    <mergeCell ref="AF2:AG2"/>
    <mergeCell ref="AH2:AI2"/>
    <mergeCell ref="AF476:AG476"/>
    <mergeCell ref="AH476:AI476"/>
    <mergeCell ref="AH477:AI477"/>
    <mergeCell ref="AF477:AG477"/>
    <mergeCell ref="AH196:AI196"/>
    <mergeCell ref="AF196:AG196"/>
  </mergeCells>
  <phoneticPr fontId="6" type="noConversion"/>
  <printOptions horizontalCentered="1" verticalCentered="1"/>
  <pageMargins left="0.31496062992125984" right="0.23622047244094491" top="0.9055118110236221" bottom="0.86614173228346458" header="0.35433070866141736" footer="0.35433070866141736"/>
  <pageSetup paperSize="9" scale="45" fitToHeight="5" orientation="landscape" r:id="rId24"/>
  <headerFooter alignWithMargins="0">
    <oddHeader>&amp;C&amp;"Arial,Félkövér"&amp;12Kiadási pontok műszaki adatai</oddHeader>
    <oddFooter>&amp;C&amp;12&amp;P/&amp;N&amp;R&amp;12&amp;D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2" sqref="C12"/>
    </sheetView>
  </sheetViews>
  <sheetFormatPr defaultRowHeight="12.75" x14ac:dyDescent="0.2"/>
  <sheetData/>
  <customSheetViews>
    <customSheetView guid="{D36219D0-A7BF-4FA8-8DD8-488F13E3673E}">
      <selection activeCell="C12" sqref="C12"/>
      <pageMargins left="0.7" right="0.7" top="0.75" bottom="0.75" header="0.3" footer="0.3"/>
    </customSheetView>
    <customSheetView guid="{109BE2B1-8D9E-4048-9944-E8F028F424F1}">
      <selection activeCell="K12" sqref="K12"/>
      <pageMargins left="0.7" right="0.7" top="0.75" bottom="0.75" header="0.3" footer="0.3"/>
    </customSheetView>
    <customSheetView guid="{22DCB34F-2C24-4230-98F6-DAF7677861F8}">
      <selection activeCell="K12" sqref="K12"/>
      <pageMargins left="0.7" right="0.7" top="0.75" bottom="0.75" header="0.3" footer="0.3"/>
    </customSheetView>
    <customSheetView guid="{97310CF4-8226-4A1A-B74A-4157DE6ECEB4}">
      <selection activeCell="K12" sqref="K12"/>
      <pageMargins left="0.7" right="0.7" top="0.75" bottom="0.75" header="0.3" footer="0.3"/>
    </customSheetView>
    <customSheetView guid="{99020D55-A078-4957-B519-EF419DDDC3CE}">
      <selection activeCell="K12" sqref="K12"/>
      <pageMargins left="0.7" right="0.7" top="0.75" bottom="0.75" header="0.3" footer="0.3"/>
    </customSheetView>
    <customSheetView guid="{EAB0E31B-6637-4D4E-A1C4-84B123167B72}">
      <selection activeCell="K12" sqref="K12"/>
      <pageMargins left="0.7" right="0.7" top="0.75" bottom="0.75" header="0.3" footer="0.3"/>
    </customSheetView>
    <customSheetView guid="{8DC3BF2D-804D-41E7-9D94-D62D5D3A81A6}">
      <selection activeCell="K12" sqref="K12"/>
      <pageMargins left="0.7" right="0.7" top="0.75" bottom="0.75" header="0.3" footer="0.3"/>
    </customSheetView>
    <customSheetView guid="{50921383-7DBA-4510-9D4A-313E4C433247}">
      <selection activeCell="K12" sqref="K12"/>
      <pageMargins left="0.7" right="0.7" top="0.75" bottom="0.75" header="0.3" footer="0.3"/>
    </customSheetView>
    <customSheetView guid="{5D3CE05E-E258-49BD-A56F-B41F6E2E1760}">
      <selection activeCell="K12" sqref="K12"/>
      <pageMargins left="0.7" right="0.7" top="0.75" bottom="0.75" header="0.3" footer="0.3"/>
    </customSheetView>
    <customSheetView guid="{B7F6F808-C796-4841-A128-909C4D10553C}">
      <selection activeCell="K12" sqref="K12"/>
      <pageMargins left="0.7" right="0.7" top="0.75" bottom="0.75" header="0.3" footer="0.3"/>
    </customSheetView>
    <customSheetView guid="{70379542-B2D6-40D2-80AE-F1B0F6194280}">
      <selection activeCell="K12" sqref="K12"/>
      <pageMargins left="0.7" right="0.7" top="0.75" bottom="0.75" header="0.3" footer="0.3"/>
    </customSheetView>
    <customSheetView guid="{5EC924FF-8BC8-40AD-A319-4C9D91240D71}">
      <selection activeCell="K12" sqref="K12"/>
      <pageMargins left="0.7" right="0.7" top="0.75" bottom="0.75" header="0.3" footer="0.3"/>
    </customSheetView>
    <customSheetView guid="{9A544348-C62B-4C52-9881-7B81D8AABC20}">
      <selection activeCell="K12" sqref="K12"/>
      <pageMargins left="0.7" right="0.7" top="0.75" bottom="0.75" header="0.3" footer="0.3"/>
    </customSheetView>
    <customSheetView guid="{82F56373-E05D-41C7-B25F-5B0E512A2CDD}">
      <selection activeCell="K12" sqref="K12"/>
      <pageMargins left="0.7" right="0.7" top="0.75" bottom="0.75" header="0.3" footer="0.3"/>
    </customSheetView>
    <customSheetView guid="{C22417F1-0922-495C-826E-BDAEA7C2F5B1}">
      <selection activeCell="K12" sqref="K12"/>
      <pageMargins left="0.7" right="0.7" top="0.75" bottom="0.75" header="0.3" footer="0.3"/>
    </customSheetView>
    <customSheetView guid="{E5AB5744-4C8A-40CE-9F0B-33627CEEF0B3}">
      <selection activeCell="K12" sqref="K1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3:XFD9" count="6">
    <row newVal="2" oldVal="4"/>
    <row newVal="4" oldVal="7"/>
    <row newVal="5" oldVal="6"/>
    <row newVal="6" oldVal="5"/>
    <row newVal="7" oldVal="8"/>
    <row newVal="8" oldVal="2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98F6A0CE5208C468016DA26451A00BA" ma:contentTypeVersion="0" ma:contentTypeDescription="Új dokumentum létrehozása." ma:contentTypeScope="" ma:versionID="4fd1ba439671a0b4634b2bdc296177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75F3F-2E3F-4CE3-9264-A26F0FF5B1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0221B-898E-4C66-8E8F-5312726E5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2D5D12-F155-48D9-B95B-39560D411C1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Betáplálási pontok_Entry</vt:lpstr>
      <vt:lpstr>Kiadási pontok_Exit</vt:lpstr>
      <vt:lpstr>Sheet1</vt:lpstr>
      <vt:lpstr>'Kiadási pontok_Exit'!Nyomtatási_cím</vt:lpstr>
      <vt:lpstr>'Betáplálási pontok_Entry'!Nyomtatási_terület</vt:lpstr>
      <vt:lpstr>'Kiadási pontok_Exit'!Nyomtatási_terület</vt:lpstr>
    </vt:vector>
  </TitlesOfParts>
  <Company>MOL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FGSZ</cp:lastModifiedBy>
  <cp:lastPrinted>2018-10-03T15:02:59Z</cp:lastPrinted>
  <dcterms:created xsi:type="dcterms:W3CDTF">2007-05-17T06:00:34Z</dcterms:created>
  <dcterms:modified xsi:type="dcterms:W3CDTF">2021-10-05T10:26:49Z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0x010100E98F6A0CE5208C468016DA26451A00BA</vt:lpwstr>
  </property>
</Properties>
</file>