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Users\italigas\Documents\Honlap\megküldve\ANGOL\Publikációk\Kiemelt publikációk\ROHU\angol\"/>
    </mc:Choice>
  </mc:AlternateContent>
  <xr:revisionPtr revIDLastSave="0" documentId="8_{EC12AA3A-E305-450D-A63B-BCFF7829DBB5}" xr6:coauthVersionLast="33" xr6:coauthVersionMax="33" xr10:uidLastSave="{00000000-0000-0000-0000-000000000000}"/>
  <bookViews>
    <workbookView xWindow="120" yWindow="135" windowWidth="9555" windowHeight="2835" xr2:uid="{00000000-000D-0000-FFFF-FFFF00000000}"/>
  </bookViews>
  <sheets>
    <sheet name="Test" sheetId="1" r:id="rId1"/>
  </sheet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1" l="1"/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F4" i="1" l="1"/>
  <c r="F3" i="1"/>
  <c r="F5" i="1" l="1"/>
  <c r="F6" i="1" l="1"/>
  <c r="F7" i="1" l="1"/>
  <c r="F8" i="1" l="1"/>
  <c r="F9" i="1" l="1"/>
  <c r="F10" i="1" l="1"/>
  <c r="F11" i="1" l="1"/>
  <c r="F12" i="1" l="1"/>
  <c r="F13" i="1" l="1"/>
  <c r="F14" i="1" l="1"/>
  <c r="F15" i="1" l="1"/>
  <c r="F17" i="1" l="1"/>
  <c r="F16" i="1"/>
  <c r="F18" i="1" l="1"/>
  <c r="F19" i="1" l="1"/>
</calcChain>
</file>

<file path=xl/sharedStrings.xml><?xml version="1.0" encoding="utf-8"?>
<sst xmlns="http://schemas.openxmlformats.org/spreadsheetml/2006/main" count="26" uniqueCount="26">
  <si>
    <t>Gas year 2022/2023</t>
  </si>
  <si>
    <t>Gas year 2023/2024</t>
  </si>
  <si>
    <t>Gas year 2024/2025</t>
  </si>
  <si>
    <t>Gas year 2025/2026</t>
  </si>
  <si>
    <t>Gas year 2026/2027</t>
  </si>
  <si>
    <t>Gas year 2027/2028</t>
  </si>
  <si>
    <t>Gas year 2028/2029</t>
  </si>
  <si>
    <t>Gas year 2029/2030</t>
  </si>
  <si>
    <t>Gas year 2030/2031</t>
  </si>
  <si>
    <t>Gas year 2031/2032</t>
  </si>
  <si>
    <t>Gas year 2032/2033</t>
  </si>
  <si>
    <t>Gas year 2033/2034</t>
  </si>
  <si>
    <t>Gas year 2034/2035</t>
  </si>
  <si>
    <t>Gas year 2035/2036</t>
  </si>
  <si>
    <t>Gas year 2036/2037</t>
  </si>
  <si>
    <t>Gas year</t>
  </si>
  <si>
    <t>Supplement (HUF/kWh/h/year)</t>
  </si>
  <si>
    <r>
      <t>Sum of PV</t>
    </r>
    <r>
      <rPr>
        <b/>
        <sz val="8"/>
        <color theme="1"/>
        <rFont val="Arial"/>
        <family val="2"/>
        <charset val="238"/>
      </rPr>
      <t>UC</t>
    </r>
  </si>
  <si>
    <r>
      <t>PV</t>
    </r>
    <r>
      <rPr>
        <b/>
        <sz val="8"/>
        <color theme="1"/>
        <rFont val="Calibri"/>
        <family val="2"/>
        <charset val="238"/>
        <scheme val="minor"/>
      </rPr>
      <t>UC</t>
    </r>
  </si>
  <si>
    <t>Economic test passed?</t>
  </si>
  <si>
    <r>
      <t>Required PV</t>
    </r>
    <r>
      <rPr>
        <b/>
        <sz val="8"/>
        <color theme="1"/>
        <rFont val="Arial"/>
        <family val="2"/>
        <charset val="238"/>
      </rPr>
      <t>UC</t>
    </r>
  </si>
  <si>
    <t>ROHU Open Season Econimc Test Calculator for FGSZ</t>
  </si>
  <si>
    <r>
      <t xml:space="preserve">Offered capacity (kWh/h/year)
</t>
    </r>
    <r>
      <rPr>
        <b/>
        <i/>
        <sz val="11"/>
        <color theme="1"/>
        <rFont val="Calibri"/>
        <family val="2"/>
        <charset val="238"/>
        <scheme val="minor"/>
      </rPr>
      <t>(Romania to Hungary flow direction)</t>
    </r>
  </si>
  <si>
    <r>
      <t xml:space="preserve">Sum of booked capacity (kWh/h/year)
</t>
    </r>
    <r>
      <rPr>
        <b/>
        <i/>
        <sz val="11"/>
        <color theme="1"/>
        <rFont val="Calibri"/>
        <family val="2"/>
        <charset val="238"/>
        <scheme val="minor"/>
      </rPr>
      <t>(Romania to Hungary flow direction)</t>
    </r>
  </si>
  <si>
    <t>Annual Discount Rate</t>
  </si>
  <si>
    <t>Discounting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</si>
</sst>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00\ _F_t_-;\-* #,##0.000\ _F_t_-;_-* &quot;-&quot;???\ _F_t_-;_-@_-"/>
    <numFmt numFmtId="166" formatCode="0.0000000000000%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43" fontId="0" fillId="0" borderId="1" xfId="1" applyFont="1" applyBorder="1"/>
    <xf numFmtId="164" fontId="0" fillId="0" borderId="1" xfId="0" applyNumberFormat="1" applyBorder="1"/>
    <xf numFmtId="164" fontId="0" fillId="0" borderId="1" xfId="1" applyNumberFormat="1" applyFont="1" applyBorder="1"/>
    <xf numFmtId="165" fontId="0" fillId="0" borderId="1" xfId="1" applyNumberFormat="1" applyFont="1" applyBorder="1"/>
    <xf numFmtId="164" fontId="0" fillId="0" borderId="0" xfId="0" applyNumberForma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6" fontId="0" fillId="0" borderId="1" xfId="2" applyNumberFormat="1" applyFont="1" applyBorder="1" applyAlignment="1">
      <alignment horizontal="right" vertical="center"/>
    </xf>
    <xf numFmtId="164" fontId="0" fillId="2" borderId="1" xfId="1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</cellXfs>
  <cellStyles count="3">
    <cellStyle name="Ezres" xfId="1" builtinId="3"/>
    <cellStyle name="Normál" xfId="0" builtinId="0"/>
    <cellStyle name="Százalék" xfId="2" builtinId="5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C8" sqref="C8"/>
    </sheetView>
  </sheetViews>
  <sheetFormatPr defaultRowHeight="15" x14ac:dyDescent="0.25"/>
  <cols>
    <col min="1" max="1" width="19.42578125" bestFit="1" customWidth="1"/>
    <col min="2" max="2" width="21.5703125" customWidth="1"/>
    <col min="3" max="3" width="23" customWidth="1"/>
    <col min="4" max="4" width="18.140625" bestFit="1" customWidth="1"/>
    <col min="5" max="5" width="14.42578125" bestFit="1" customWidth="1"/>
    <col min="6" max="6" width="18" customWidth="1"/>
  </cols>
  <sheetData>
    <row r="1" spans="1:7" ht="18.75" x14ac:dyDescent="0.25">
      <c r="A1" s="10" t="s">
        <v>21</v>
      </c>
      <c r="B1" s="11"/>
      <c r="C1" s="11"/>
      <c r="D1" s="16" t="s">
        <v>24</v>
      </c>
      <c r="E1" s="17"/>
      <c r="F1" s="12">
        <v>8.8971036671934997E-2</v>
      </c>
    </row>
    <row r="2" spans="1:7" ht="60" x14ac:dyDescent="0.25">
      <c r="A2" s="3" t="s">
        <v>15</v>
      </c>
      <c r="B2" s="2" t="s">
        <v>22</v>
      </c>
      <c r="C2" s="2" t="s">
        <v>23</v>
      </c>
      <c r="D2" s="2" t="s">
        <v>16</v>
      </c>
      <c r="E2" s="2" t="s">
        <v>25</v>
      </c>
      <c r="F2" s="1" t="s">
        <v>18</v>
      </c>
    </row>
    <row r="3" spans="1:7" x14ac:dyDescent="0.25">
      <c r="A3" s="6" t="s">
        <v>0</v>
      </c>
      <c r="B3" s="6">
        <v>4648063</v>
      </c>
      <c r="C3" s="13">
        <v>0</v>
      </c>
      <c r="D3" s="5">
        <f>1166.99*(1+1%)^5</f>
        <v>1226.5182183661989</v>
      </c>
      <c r="E3" s="8">
        <f>1/(1+F1)</f>
        <v>0.91829806884134924</v>
      </c>
      <c r="F3" s="6">
        <f>C3*D3*E3</f>
        <v>0</v>
      </c>
      <c r="G3" s="9"/>
    </row>
    <row r="4" spans="1:7" x14ac:dyDescent="0.25">
      <c r="A4" s="6" t="s">
        <v>1</v>
      </c>
      <c r="B4" s="6">
        <v>4648063</v>
      </c>
      <c r="C4" s="13">
        <v>0</v>
      </c>
      <c r="D4" s="5">
        <f t="shared" ref="D4:D17" si="0">ROUND(D3*(1+3%),2)</f>
        <v>1263.31</v>
      </c>
      <c r="E4" s="8">
        <f t="shared" ref="E4:E17" si="1">E3/(1+$F$1)</f>
        <v>0.84327134323775144</v>
      </c>
      <c r="F4" s="6">
        <f t="shared" ref="F4:F17" si="2">C4*D4*E4</f>
        <v>0</v>
      </c>
    </row>
    <row r="5" spans="1:7" x14ac:dyDescent="0.25">
      <c r="A5" s="6" t="s">
        <v>2</v>
      </c>
      <c r="B5" s="6">
        <v>4648063</v>
      </c>
      <c r="C5" s="13">
        <v>0</v>
      </c>
      <c r="D5" s="5">
        <f t="shared" si="0"/>
        <v>1301.21</v>
      </c>
      <c r="E5" s="8">
        <f t="shared" si="1"/>
        <v>0.77437444600447769</v>
      </c>
      <c r="F5" s="6">
        <f t="shared" si="2"/>
        <v>0</v>
      </c>
    </row>
    <row r="6" spans="1:7" x14ac:dyDescent="0.25">
      <c r="A6" s="6" t="s">
        <v>3</v>
      </c>
      <c r="B6" s="6">
        <v>4648063</v>
      </c>
      <c r="C6" s="13">
        <v>0</v>
      </c>
      <c r="D6" s="5">
        <f t="shared" si="0"/>
        <v>1340.25</v>
      </c>
      <c r="E6" s="8">
        <f t="shared" si="1"/>
        <v>0.71110655832600156</v>
      </c>
      <c r="F6" s="6">
        <f t="shared" si="2"/>
        <v>0</v>
      </c>
    </row>
    <row r="7" spans="1:7" x14ac:dyDescent="0.25">
      <c r="A7" s="6" t="s">
        <v>4</v>
      </c>
      <c r="B7" s="6">
        <v>4648063</v>
      </c>
      <c r="C7" s="13">
        <v>0</v>
      </c>
      <c r="D7" s="5">
        <f t="shared" si="0"/>
        <v>1380.46</v>
      </c>
      <c r="E7" s="8">
        <f t="shared" si="1"/>
        <v>0.65300777925118547</v>
      </c>
      <c r="F7" s="6">
        <f t="shared" si="2"/>
        <v>0</v>
      </c>
    </row>
    <row r="8" spans="1:7" x14ac:dyDescent="0.25">
      <c r="A8" s="6" t="s">
        <v>5</v>
      </c>
      <c r="B8" s="6">
        <v>4648063</v>
      </c>
      <c r="C8" s="13">
        <v>0</v>
      </c>
      <c r="D8" s="5">
        <f t="shared" si="0"/>
        <v>1421.87</v>
      </c>
      <c r="E8" s="8">
        <f t="shared" si="1"/>
        <v>0.59965578262474173</v>
      </c>
      <c r="F8" s="6">
        <f t="shared" si="2"/>
        <v>0</v>
      </c>
    </row>
    <row r="9" spans="1:7" x14ac:dyDescent="0.25">
      <c r="A9" s="6" t="s">
        <v>6</v>
      </c>
      <c r="B9" s="6">
        <v>4648063</v>
      </c>
      <c r="C9" s="13">
        <v>0</v>
      </c>
      <c r="D9" s="5">
        <f t="shared" si="0"/>
        <v>1464.53</v>
      </c>
      <c r="E9" s="8">
        <f t="shared" si="1"/>
        <v>0.55066274715384822</v>
      </c>
      <c r="F9" s="6">
        <f t="shared" si="2"/>
        <v>0</v>
      </c>
    </row>
    <row r="10" spans="1:7" x14ac:dyDescent="0.25">
      <c r="A10" s="6" t="s">
        <v>7</v>
      </c>
      <c r="B10" s="6">
        <v>4648063</v>
      </c>
      <c r="C10" s="13">
        <v>0</v>
      </c>
      <c r="D10" s="5">
        <f t="shared" si="0"/>
        <v>1508.47</v>
      </c>
      <c r="E10" s="8">
        <f t="shared" si="1"/>
        <v>0.50567253729425099</v>
      </c>
      <c r="F10" s="6">
        <f t="shared" si="2"/>
        <v>0</v>
      </c>
    </row>
    <row r="11" spans="1:7" x14ac:dyDescent="0.25">
      <c r="A11" s="6" t="s">
        <v>8</v>
      </c>
      <c r="B11" s="6">
        <v>4648063</v>
      </c>
      <c r="C11" s="13">
        <v>0</v>
      </c>
      <c r="D11" s="5">
        <f t="shared" si="0"/>
        <v>1553.72</v>
      </c>
      <c r="E11" s="8">
        <f t="shared" si="1"/>
        <v>0.46435811446341585</v>
      </c>
      <c r="F11" s="6">
        <f t="shared" si="2"/>
        <v>0</v>
      </c>
    </row>
    <row r="12" spans="1:7" x14ac:dyDescent="0.25">
      <c r="A12" s="6" t="s">
        <v>9</v>
      </c>
      <c r="B12" s="6">
        <v>4648063</v>
      </c>
      <c r="C12" s="13">
        <v>0</v>
      </c>
      <c r="D12" s="5">
        <f t="shared" si="0"/>
        <v>1600.33</v>
      </c>
      <c r="E12" s="8">
        <f t="shared" si="1"/>
        <v>0.426419159762565</v>
      </c>
      <c r="F12" s="6">
        <f t="shared" si="2"/>
        <v>0</v>
      </c>
    </row>
    <row r="13" spans="1:7" x14ac:dyDescent="0.25">
      <c r="A13" s="6" t="s">
        <v>10</v>
      </c>
      <c r="B13" s="6">
        <v>4648063</v>
      </c>
      <c r="C13" s="13">
        <v>0</v>
      </c>
      <c r="D13" s="5">
        <f t="shared" si="0"/>
        <v>1648.34</v>
      </c>
      <c r="E13" s="8">
        <f t="shared" si="1"/>
        <v>0.39157989092691425</v>
      </c>
      <c r="F13" s="6">
        <f t="shared" si="2"/>
        <v>0</v>
      </c>
    </row>
    <row r="14" spans="1:7" x14ac:dyDescent="0.25">
      <c r="A14" s="6" t="s">
        <v>11</v>
      </c>
      <c r="B14" s="6">
        <v>4648063</v>
      </c>
      <c r="C14" s="13">
        <v>0</v>
      </c>
      <c r="D14" s="5">
        <f t="shared" si="0"/>
        <v>1697.79</v>
      </c>
      <c r="E14" s="8">
        <f t="shared" si="1"/>
        <v>0.35958705763529153</v>
      </c>
      <c r="F14" s="6">
        <f t="shared" si="2"/>
        <v>0</v>
      </c>
    </row>
    <row r="15" spans="1:7" x14ac:dyDescent="0.25">
      <c r="A15" s="6" t="s">
        <v>12</v>
      </c>
      <c r="B15" s="6">
        <v>4648063</v>
      </c>
      <c r="C15" s="13">
        <v>0</v>
      </c>
      <c r="D15" s="5">
        <f t="shared" si="0"/>
        <v>1748.72</v>
      </c>
      <c r="E15" s="8">
        <f t="shared" si="1"/>
        <v>0.33020810060683115</v>
      </c>
      <c r="F15" s="6">
        <f t="shared" si="2"/>
        <v>0</v>
      </c>
    </row>
    <row r="16" spans="1:7" x14ac:dyDescent="0.25">
      <c r="A16" s="6" t="s">
        <v>13</v>
      </c>
      <c r="B16" s="6">
        <v>4648063</v>
      </c>
      <c r="C16" s="13">
        <v>0</v>
      </c>
      <c r="D16" s="5">
        <f t="shared" si="0"/>
        <v>1801.18</v>
      </c>
      <c r="E16" s="8">
        <f t="shared" si="1"/>
        <v>0.30322946110302301</v>
      </c>
      <c r="F16" s="6">
        <f t="shared" si="2"/>
        <v>0</v>
      </c>
    </row>
    <row r="17" spans="1:6" x14ac:dyDescent="0.25">
      <c r="A17" s="6" t="s">
        <v>14</v>
      </c>
      <c r="B17" s="6">
        <v>4648063</v>
      </c>
      <c r="C17" s="13">
        <v>0</v>
      </c>
      <c r="D17" s="5">
        <f t="shared" si="0"/>
        <v>1855.22</v>
      </c>
      <c r="E17" s="8">
        <f t="shared" si="1"/>
        <v>0.27845502854670906</v>
      </c>
      <c r="F17" s="6">
        <f t="shared" si="2"/>
        <v>0</v>
      </c>
    </row>
    <row r="18" spans="1:6" x14ac:dyDescent="0.25">
      <c r="A18" s="14" t="s">
        <v>17</v>
      </c>
      <c r="B18" s="14"/>
      <c r="C18" s="14"/>
      <c r="D18" s="14"/>
      <c r="E18" s="14"/>
      <c r="F18" s="7">
        <f>SUM(F3:F17)</f>
        <v>0</v>
      </c>
    </row>
    <row r="19" spans="1:6" x14ac:dyDescent="0.25">
      <c r="A19" s="4" t="s">
        <v>20</v>
      </c>
      <c r="B19" s="15">
        <v>38313956616</v>
      </c>
      <c r="C19" s="15"/>
      <c r="D19" s="14" t="s">
        <v>19</v>
      </c>
      <c r="E19" s="14"/>
      <c r="F19" s="1" t="str">
        <f>IF(F18&gt;=B19,"YES","NO")</f>
        <v>NO</v>
      </c>
    </row>
  </sheetData>
  <sheetProtection password="DEBB" sheet="1" objects="1" scenarios="1"/>
  <mergeCells count="4">
    <mergeCell ref="A18:E18"/>
    <mergeCell ref="D19:E19"/>
    <mergeCell ref="B19:C19"/>
    <mergeCell ref="D1:E1"/>
  </mergeCells>
  <conditionalFormatting sqref="F19">
    <cfRule type="cellIs" dxfId="1" priority="1" operator="equal">
      <formula>"YES"</formula>
    </cfRule>
    <cfRule type="cellIs" dxfId="0" priority="2" operator="equal">
      <formula>"NO"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B7C206BD7F4FF49B09E2F843C7C6215" ma:contentTypeVersion="0" ma:contentTypeDescription="Új dokumentum létrehozása." ma:contentTypeScope="" ma:versionID="53a76c84891928df304855902aff39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D622A-46B9-410A-AB38-33E00794CA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8C36A-E7AF-4F50-AF15-C58C1BBB542F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A3C1EA-3403-4FCB-BBB3-126A4D2D8AE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2017-11-21T14:32:36Z</dcterms:created>
  <dcterms:modified xsi:type="dcterms:W3CDTF">2018-10-01T07:17:36Z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0x010100CB7C206BD7F4FF49B09E2F843C7C6215</vt:lpwstr>
  </property>
</Properties>
</file>